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C:\Users\ilucic\Desktop\Završni 2023\"/>
    </mc:Choice>
  </mc:AlternateContent>
  <xr:revisionPtr revIDLastSave="0" documentId="13_ncr:1_{C8D639C8-24BB-44DF-8610-707F3CF6EF4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4240" windowHeight="131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s="1"/>
  <c r="F315" i="9"/>
  <c r="F314" i="9"/>
  <c r="F313" i="9"/>
  <c r="F312" i="9"/>
  <c r="F311" i="9"/>
  <c r="F310" i="9"/>
  <c r="F309" i="9"/>
  <c r="H308" i="9"/>
  <c r="G308" i="9"/>
  <c r="E308" i="9" s="1"/>
  <c r="B308" i="9" s="1"/>
  <c r="F308" i="9"/>
  <c r="F307" i="9"/>
  <c r="H306" i="9"/>
  <c r="G306" i="9"/>
  <c r="E306" i="9" s="1"/>
  <c r="B306" i="9" s="1"/>
  <c r="F306" i="9"/>
  <c r="H305" i="9"/>
  <c r="G305" i="9"/>
  <c r="E305" i="9" s="1"/>
  <c r="B305" i="9" s="1"/>
  <c r="F305" i="9"/>
  <c r="H304" i="9"/>
  <c r="E304" i="9" s="1"/>
  <c r="B304" i="9" s="1"/>
  <c r="G304" i="9"/>
  <c r="F304" i="9"/>
  <c r="H303" i="9"/>
  <c r="G303" i="9"/>
  <c r="F303" i="9"/>
  <c r="E303" i="9"/>
  <c r="B303" i="9" s="1"/>
  <c r="H302" i="9"/>
  <c r="G302" i="9"/>
  <c r="F302" i="9"/>
  <c r="H301" i="9"/>
  <c r="E301" i="9" s="1"/>
  <c r="B301" i="9" s="1"/>
  <c r="G301" i="9"/>
  <c r="F301" i="9"/>
  <c r="H300" i="9"/>
  <c r="G300" i="9"/>
  <c r="E300" i="9" s="1"/>
  <c r="B300" i="9" s="1"/>
  <c r="F300" i="9"/>
  <c r="H299" i="9"/>
  <c r="G299" i="9"/>
  <c r="F299" i="9"/>
  <c r="H298" i="9"/>
  <c r="G298" i="9"/>
  <c r="F298" i="9"/>
  <c r="E298" i="9"/>
  <c r="B298" i="9" s="1"/>
  <c r="H297" i="9"/>
  <c r="E297" i="9" s="1"/>
  <c r="G297" i="9"/>
  <c r="F297" i="9"/>
  <c r="H296" i="9"/>
  <c r="G296" i="9"/>
  <c r="E296" i="9" s="1"/>
  <c r="B296" i="9" s="1"/>
  <c r="F296" i="9"/>
  <c r="H295" i="9"/>
  <c r="G295" i="9"/>
  <c r="E295" i="9" s="1"/>
  <c r="B295" i="9" s="1"/>
  <c r="F295" i="9"/>
  <c r="H294" i="9"/>
  <c r="G294" i="9"/>
  <c r="F294" i="9"/>
  <c r="E294" i="9"/>
  <c r="B294" i="9" s="1"/>
  <c r="H293" i="9"/>
  <c r="E293" i="9" s="1"/>
  <c r="B293" i="9" s="1"/>
  <c r="G293" i="9"/>
  <c r="F293" i="9"/>
  <c r="H292" i="9"/>
  <c r="G292" i="9"/>
  <c r="F292" i="9"/>
  <c r="H291" i="9"/>
  <c r="E291" i="9" s="1"/>
  <c r="G291" i="9"/>
  <c r="F291" i="9"/>
  <c r="B291" i="9"/>
  <c r="F290" i="9"/>
  <c r="F289" i="9"/>
  <c r="H288" i="9"/>
  <c r="G288" i="9"/>
  <c r="E288" i="9" s="1"/>
  <c r="B288" i="9" s="1"/>
  <c r="F288" i="9"/>
  <c r="H287" i="9"/>
  <c r="G287" i="9"/>
  <c r="F287" i="9"/>
  <c r="H286" i="9"/>
  <c r="G286" i="9"/>
  <c r="E286" i="9" s="1"/>
  <c r="B286" i="9" s="1"/>
  <c r="F286" i="9"/>
  <c r="H285" i="9"/>
  <c r="G285" i="9"/>
  <c r="F285" i="9"/>
  <c r="F284" i="9"/>
  <c r="H283" i="9"/>
  <c r="G283" i="9"/>
  <c r="E283" i="9" s="1"/>
  <c r="B283" i="9" s="1"/>
  <c r="F283" i="9"/>
  <c r="H282" i="9"/>
  <c r="G282" i="9"/>
  <c r="E282" i="9" s="1"/>
  <c r="B282" i="9" s="1"/>
  <c r="F282" i="9"/>
  <c r="H281" i="9"/>
  <c r="G281" i="9"/>
  <c r="F281" i="9"/>
  <c r="E281" i="9"/>
  <c r="B281" i="9" s="1"/>
  <c r="F280" i="9"/>
  <c r="F279" i="9"/>
  <c r="F278" i="9"/>
  <c r="F276" i="9"/>
  <c r="L275" i="9"/>
  <c r="H275" i="9"/>
  <c r="F275" i="9"/>
  <c r="F274" i="9"/>
  <c r="I273" i="9"/>
  <c r="H273" i="9"/>
  <c r="E273" i="9" s="1"/>
  <c r="B273" i="9" s="1"/>
  <c r="F273" i="9"/>
  <c r="E272" i="9"/>
  <c r="M271" i="9"/>
  <c r="L271" i="9"/>
  <c r="F271" i="9"/>
  <c r="E271" i="9"/>
  <c r="B271" i="9" s="1"/>
  <c r="M270" i="9"/>
  <c r="L270" i="9"/>
  <c r="F270" i="9" s="1"/>
  <c r="E270" i="9"/>
  <c r="M269" i="9"/>
  <c r="L269" i="9"/>
  <c r="F269" i="9" s="1"/>
  <c r="B269" i="9" s="1"/>
  <c r="E269" i="9"/>
  <c r="M268" i="9"/>
  <c r="L268" i="9"/>
  <c r="F268" i="9" s="1"/>
  <c r="E268" i="9"/>
  <c r="M267" i="9"/>
  <c r="L267" i="9"/>
  <c r="F267" i="9"/>
  <c r="E267" i="9"/>
  <c r="M266" i="9"/>
  <c r="L266" i="9"/>
  <c r="F266" i="9" s="1"/>
  <c r="E266" i="9"/>
  <c r="B266" i="9" s="1"/>
  <c r="M265" i="9"/>
  <c r="L265" i="9"/>
  <c r="E265" i="9"/>
  <c r="M264" i="9"/>
  <c r="L264" i="9"/>
  <c r="F264" i="9" s="1"/>
  <c r="E264" i="9"/>
  <c r="B264" i="9" s="1"/>
  <c r="M263" i="9"/>
  <c r="L263" i="9"/>
  <c r="F263" i="9"/>
  <c r="E263" i="9"/>
  <c r="B263" i="9" s="1"/>
  <c r="M262" i="9"/>
  <c r="L262" i="9"/>
  <c r="F262" i="9" s="1"/>
  <c r="E262" i="9"/>
  <c r="B262" i="9" s="1"/>
  <c r="M261" i="9"/>
  <c r="L261" i="9"/>
  <c r="F261" i="9" s="1"/>
  <c r="B261" i="9" s="1"/>
  <c r="E261" i="9"/>
  <c r="M260" i="9"/>
  <c r="L260" i="9"/>
  <c r="F260" i="9" s="1"/>
  <c r="E260" i="9"/>
  <c r="M259" i="9"/>
  <c r="L259" i="9"/>
  <c r="F259" i="9"/>
  <c r="E259" i="9"/>
  <c r="M258" i="9"/>
  <c r="L258" i="9"/>
  <c r="F258" i="9" s="1"/>
  <c r="E258" i="9"/>
  <c r="B258" i="9" s="1"/>
  <c r="M257" i="9"/>
  <c r="L257" i="9"/>
  <c r="F257" i="9" s="1"/>
  <c r="E257" i="9"/>
  <c r="B257" i="9"/>
  <c r="M256" i="9"/>
  <c r="L256" i="9"/>
  <c r="F256" i="9" s="1"/>
  <c r="E256" i="9"/>
  <c r="B256" i="9" s="1"/>
  <c r="M255" i="9"/>
  <c r="L255" i="9"/>
  <c r="F255" i="9"/>
  <c r="E255" i="9"/>
  <c r="B255" i="9" s="1"/>
  <c r="M254" i="9"/>
  <c r="L254" i="9"/>
  <c r="F254" i="9" s="1"/>
  <c r="E254" i="9"/>
  <c r="B254" i="9" s="1"/>
  <c r="M253" i="9"/>
  <c r="L253" i="9"/>
  <c r="E253" i="9"/>
  <c r="M252" i="9"/>
  <c r="L252" i="9"/>
  <c r="F252" i="9" s="1"/>
  <c r="E252" i="9"/>
  <c r="M251" i="9"/>
  <c r="L251" i="9"/>
  <c r="F251" i="9"/>
  <c r="E251" i="9"/>
  <c r="M250" i="9"/>
  <c r="L250" i="9"/>
  <c r="F250" i="9" s="1"/>
  <c r="E250" i="9"/>
  <c r="B250" i="9" s="1"/>
  <c r="M249" i="9"/>
  <c r="L249" i="9"/>
  <c r="F249" i="9" s="1"/>
  <c r="E249" i="9"/>
  <c r="B249" i="9"/>
  <c r="M248" i="9"/>
  <c r="L248" i="9"/>
  <c r="F248" i="9" s="1"/>
  <c r="E248" i="9"/>
  <c r="B248" i="9" s="1"/>
  <c r="M247" i="9"/>
  <c r="L247" i="9"/>
  <c r="F247" i="9"/>
  <c r="E247" i="9"/>
  <c r="B247" i="9" s="1"/>
  <c r="M246" i="9"/>
  <c r="L246" i="9"/>
  <c r="F246" i="9" s="1"/>
  <c r="E246" i="9"/>
  <c r="B246" i="9" s="1"/>
  <c r="M245" i="9"/>
  <c r="L245" i="9"/>
  <c r="E245" i="9"/>
  <c r="M244" i="9"/>
  <c r="L244" i="9"/>
  <c r="F244" i="9" s="1"/>
  <c r="E244" i="9"/>
  <c r="M243" i="9"/>
  <c r="L243" i="9"/>
  <c r="F243" i="9"/>
  <c r="E243" i="9"/>
  <c r="M242" i="9"/>
  <c r="L242" i="9"/>
  <c r="F242" i="9" s="1"/>
  <c r="E242" i="9"/>
  <c r="M241" i="9"/>
  <c r="L241" i="9"/>
  <c r="F241" i="9" s="1"/>
  <c r="E241" i="9"/>
  <c r="B241" i="9"/>
  <c r="M240" i="9"/>
  <c r="L240" i="9"/>
  <c r="F240" i="9" s="1"/>
  <c r="E240" i="9"/>
  <c r="B240" i="9" s="1"/>
  <c r="M239" i="9"/>
  <c r="L239" i="9"/>
  <c r="F239" i="9"/>
  <c r="B239" i="9" s="1"/>
  <c r="E239" i="9"/>
  <c r="M238" i="9"/>
  <c r="L238" i="9"/>
  <c r="F238" i="9" s="1"/>
  <c r="E238" i="9"/>
  <c r="B238" i="9" s="1"/>
  <c r="M237" i="9"/>
  <c r="F237" i="9" s="1"/>
  <c r="B237" i="9" s="1"/>
  <c r="L237" i="9"/>
  <c r="E237" i="9"/>
  <c r="M236" i="9"/>
  <c r="L236" i="9"/>
  <c r="F236" i="9" s="1"/>
  <c r="E236" i="9"/>
  <c r="M235" i="9"/>
  <c r="L235" i="9"/>
  <c r="F235" i="9"/>
  <c r="E235" i="9"/>
  <c r="M234" i="9"/>
  <c r="L234" i="9"/>
  <c r="F234" i="9" s="1"/>
  <c r="E234" i="9"/>
  <c r="M233" i="9"/>
  <c r="L233" i="9"/>
  <c r="F233" i="9" s="1"/>
  <c r="B233" i="9" s="1"/>
  <c r="E233" i="9"/>
  <c r="M232" i="9"/>
  <c r="L232" i="9"/>
  <c r="F232" i="9" s="1"/>
  <c r="E232" i="9"/>
  <c r="B232" i="9" s="1"/>
  <c r="M231" i="9"/>
  <c r="L231" i="9"/>
  <c r="F231" i="9"/>
  <c r="E231" i="9"/>
  <c r="M230" i="9"/>
  <c r="L230" i="9"/>
  <c r="F230" i="9" s="1"/>
  <c r="E230" i="9"/>
  <c r="M229" i="9"/>
  <c r="L229" i="9"/>
  <c r="F229" i="9" s="1"/>
  <c r="B229" i="9" s="1"/>
  <c r="E229" i="9"/>
  <c r="M228" i="9"/>
  <c r="L228" i="9"/>
  <c r="F228" i="9" s="1"/>
  <c r="E228" i="9"/>
  <c r="B228" i="9" s="1"/>
  <c r="M227" i="9"/>
  <c r="L227" i="9"/>
  <c r="F227" i="9"/>
  <c r="E227" i="9"/>
  <c r="M226" i="9"/>
  <c r="L226" i="9"/>
  <c r="F226" i="9" s="1"/>
  <c r="B226" i="9" s="1"/>
  <c r="E226" i="9"/>
  <c r="M225" i="9"/>
  <c r="L225" i="9"/>
  <c r="F225" i="9" s="1"/>
  <c r="B225" i="9" s="1"/>
  <c r="E225" i="9"/>
  <c r="M224" i="9"/>
  <c r="F224" i="9" s="1"/>
  <c r="L224" i="9"/>
  <c r="E224" i="9"/>
  <c r="B224" i="9" s="1"/>
  <c r="M223" i="9"/>
  <c r="L223" i="9"/>
  <c r="F223" i="9"/>
  <c r="E223" i="9"/>
  <c r="M222" i="9"/>
  <c r="L222" i="9"/>
  <c r="F222" i="9"/>
  <c r="B222" i="9" s="1"/>
  <c r="E222" i="9"/>
  <c r="M221" i="9"/>
  <c r="L221" i="9"/>
  <c r="F221" i="9" s="1"/>
  <c r="B221" i="9" s="1"/>
  <c r="E221" i="9"/>
  <c r="M220" i="9"/>
  <c r="F220" i="9" s="1"/>
  <c r="L220" i="9"/>
  <c r="E220" i="9"/>
  <c r="B220" i="9" s="1"/>
  <c r="M219" i="9"/>
  <c r="L219" i="9"/>
  <c r="F219" i="9"/>
  <c r="E219" i="9"/>
  <c r="M218" i="9"/>
  <c r="L218" i="9"/>
  <c r="F218" i="9" s="1"/>
  <c r="B218" i="9" s="1"/>
  <c r="E218" i="9"/>
  <c r="M217" i="9"/>
  <c r="L217" i="9"/>
  <c r="E217" i="9"/>
  <c r="M216" i="9"/>
  <c r="F216" i="9" s="1"/>
  <c r="L216" i="9"/>
  <c r="E216" i="9"/>
  <c r="B216" i="9" s="1"/>
  <c r="M215" i="9"/>
  <c r="L215" i="9"/>
  <c r="F215" i="9" s="1"/>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E159" i="9" s="1"/>
  <c r="B159" i="9" s="1"/>
  <c r="G159" i="9"/>
  <c r="F159" i="9"/>
  <c r="H158" i="9"/>
  <c r="G158" i="9"/>
  <c r="F158" i="9"/>
  <c r="E158" i="9"/>
  <c r="B158" i="9" s="1"/>
  <c r="H157" i="9"/>
  <c r="G157" i="9"/>
  <c r="E157" i="9" s="1"/>
  <c r="F157" i="9"/>
  <c r="H156" i="9"/>
  <c r="G156" i="9"/>
  <c r="F156" i="9"/>
  <c r="H155" i="9"/>
  <c r="E155" i="9" s="1"/>
  <c r="B155" i="9" s="1"/>
  <c r="G155" i="9"/>
  <c r="F155" i="9"/>
  <c r="H154" i="9"/>
  <c r="G154" i="9"/>
  <c r="F154" i="9"/>
  <c r="E154" i="9"/>
  <c r="B154" i="9" s="1"/>
  <c r="H153" i="9"/>
  <c r="G153" i="9"/>
  <c r="E153" i="9" s="1"/>
  <c r="F153" i="9"/>
  <c r="H152" i="9"/>
  <c r="G152" i="9"/>
  <c r="F152" i="9"/>
  <c r="H151" i="9"/>
  <c r="E151" i="9" s="1"/>
  <c r="B151" i="9" s="1"/>
  <c r="G151" i="9"/>
  <c r="F151" i="9"/>
  <c r="H150" i="9"/>
  <c r="G150" i="9"/>
  <c r="F150" i="9"/>
  <c r="E150" i="9"/>
  <c r="B150" i="9" s="1"/>
  <c r="H149" i="9"/>
  <c r="G149" i="9"/>
  <c r="E149" i="9" s="1"/>
  <c r="F149" i="9"/>
  <c r="H148" i="9"/>
  <c r="G148" i="9"/>
  <c r="F148" i="9"/>
  <c r="H147" i="9"/>
  <c r="E147" i="9" s="1"/>
  <c r="B147" i="9" s="1"/>
  <c r="G147" i="9"/>
  <c r="F147" i="9"/>
  <c r="H146" i="9"/>
  <c r="G146" i="9"/>
  <c r="F146" i="9"/>
  <c r="E146" i="9"/>
  <c r="B146" i="9" s="1"/>
  <c r="H145" i="9"/>
  <c r="G145" i="9"/>
  <c r="F145" i="9"/>
  <c r="H144" i="9"/>
  <c r="G144" i="9"/>
  <c r="F144" i="9"/>
  <c r="E144" i="9"/>
  <c r="B144" i="9" s="1"/>
  <c r="F143" i="9"/>
  <c r="H142" i="9"/>
  <c r="G142" i="9"/>
  <c r="F142" i="9"/>
  <c r="E142" i="9"/>
  <c r="H141" i="9"/>
  <c r="G141" i="9"/>
  <c r="E141" i="9" s="1"/>
  <c r="F141" i="9"/>
  <c r="B141" i="9" s="1"/>
  <c r="H140" i="9"/>
  <c r="G140" i="9"/>
  <c r="F140" i="9"/>
  <c r="E140" i="9"/>
  <c r="B140" i="9" s="1"/>
  <c r="H139" i="9"/>
  <c r="E139" i="9" s="1"/>
  <c r="B139" i="9" s="1"/>
  <c r="G139" i="9"/>
  <c r="F139" i="9"/>
  <c r="H138" i="9"/>
  <c r="G138" i="9"/>
  <c r="E138" i="9" s="1"/>
  <c r="B138" i="9" s="1"/>
  <c r="F138" i="9"/>
  <c r="H137" i="9"/>
  <c r="G137" i="9"/>
  <c r="F137" i="9"/>
  <c r="H136" i="9"/>
  <c r="G136" i="9"/>
  <c r="E136" i="9" s="1"/>
  <c r="B136" i="9" s="1"/>
  <c r="F136" i="9"/>
  <c r="H135" i="9"/>
  <c r="G135" i="9"/>
  <c r="F135" i="9"/>
  <c r="E135" i="9"/>
  <c r="B135" i="9" s="1"/>
  <c r="H134" i="9"/>
  <c r="G134" i="9"/>
  <c r="F134" i="9"/>
  <c r="E134" i="9"/>
  <c r="H133" i="9"/>
  <c r="G133" i="9"/>
  <c r="E133" i="9" s="1"/>
  <c r="F133" i="9"/>
  <c r="B133" i="9" s="1"/>
  <c r="H132" i="9"/>
  <c r="G132" i="9"/>
  <c r="F132" i="9"/>
  <c r="E132" i="9"/>
  <c r="B132" i="9" s="1"/>
  <c r="H131" i="9"/>
  <c r="E131" i="9" s="1"/>
  <c r="B131" i="9" s="1"/>
  <c r="G131" i="9"/>
  <c r="F131" i="9"/>
  <c r="H130" i="9"/>
  <c r="G130" i="9"/>
  <c r="E130" i="9" s="1"/>
  <c r="B130" i="9" s="1"/>
  <c r="F130" i="9"/>
  <c r="H129" i="9"/>
  <c r="G129" i="9"/>
  <c r="E129" i="9" s="1"/>
  <c r="B129" i="9" s="1"/>
  <c r="F129" i="9"/>
  <c r="H128" i="9"/>
  <c r="G128" i="9"/>
  <c r="F128" i="9"/>
  <c r="E128" i="9"/>
  <c r="B128" i="9" s="1"/>
  <c r="H127" i="9"/>
  <c r="G127" i="9"/>
  <c r="F127" i="9"/>
  <c r="E127" i="9"/>
  <c r="H126" i="9"/>
  <c r="G126" i="9"/>
  <c r="E126" i="9" s="1"/>
  <c r="B126" i="9" s="1"/>
  <c r="F126" i="9"/>
  <c r="H125" i="9"/>
  <c r="G125" i="9"/>
  <c r="E125" i="9" s="1"/>
  <c r="B125" i="9" s="1"/>
  <c r="F125" i="9"/>
  <c r="H124" i="9"/>
  <c r="G124" i="9"/>
  <c r="F124" i="9"/>
  <c r="E124" i="9"/>
  <c r="B124" i="9" s="1"/>
  <c r="H123" i="9"/>
  <c r="G123" i="9"/>
  <c r="F123" i="9"/>
  <c r="E123" i="9"/>
  <c r="H122" i="9"/>
  <c r="G122" i="9"/>
  <c r="E122" i="9" s="1"/>
  <c r="B122" i="9" s="1"/>
  <c r="F122" i="9"/>
  <c r="H121" i="9"/>
  <c r="G121" i="9"/>
  <c r="F121" i="9"/>
  <c r="H120" i="9"/>
  <c r="G120" i="9"/>
  <c r="F120" i="9"/>
  <c r="E120" i="9"/>
  <c r="B120" i="9" s="1"/>
  <c r="H119" i="9"/>
  <c r="G119" i="9"/>
  <c r="F119" i="9"/>
  <c r="E119" i="9"/>
  <c r="B119" i="9" s="1"/>
  <c r="H118" i="9"/>
  <c r="G118" i="9"/>
  <c r="E118" i="9" s="1"/>
  <c r="B118" i="9" s="1"/>
  <c r="F118" i="9"/>
  <c r="H117" i="9"/>
  <c r="G117" i="9"/>
  <c r="F117" i="9"/>
  <c r="H116" i="9"/>
  <c r="G116" i="9"/>
  <c r="F116" i="9"/>
  <c r="E116" i="9"/>
  <c r="B116" i="9" s="1"/>
  <c r="H115" i="9"/>
  <c r="G115" i="9"/>
  <c r="F115" i="9"/>
  <c r="E115" i="9"/>
  <c r="B115" i="9" s="1"/>
  <c r="H114" i="9"/>
  <c r="G114" i="9"/>
  <c r="E114" i="9" s="1"/>
  <c r="B114" i="9" s="1"/>
  <c r="F114" i="9"/>
  <c r="H113" i="9"/>
  <c r="G113" i="9"/>
  <c r="E113" i="9" s="1"/>
  <c r="B113" i="9" s="1"/>
  <c r="F113" i="9"/>
  <c r="H112" i="9"/>
  <c r="G112" i="9"/>
  <c r="F112" i="9"/>
  <c r="E112" i="9"/>
  <c r="B112" i="9" s="1"/>
  <c r="H111" i="9"/>
  <c r="G111" i="9"/>
  <c r="F111" i="9"/>
  <c r="E111" i="9"/>
  <c r="H110" i="9"/>
  <c r="G110" i="9"/>
  <c r="E110" i="9" s="1"/>
  <c r="B110" i="9" s="1"/>
  <c r="F110" i="9"/>
  <c r="H109" i="9"/>
  <c r="G109" i="9"/>
  <c r="E109" i="9" s="1"/>
  <c r="B109" i="9" s="1"/>
  <c r="F109" i="9"/>
  <c r="H108" i="9"/>
  <c r="G108" i="9"/>
  <c r="F108" i="9"/>
  <c r="E108" i="9"/>
  <c r="B108" i="9" s="1"/>
  <c r="H107" i="9"/>
  <c r="G107" i="9"/>
  <c r="F107" i="9"/>
  <c r="E107" i="9"/>
  <c r="H106" i="9"/>
  <c r="G106" i="9"/>
  <c r="E106" i="9" s="1"/>
  <c r="B106" i="9" s="1"/>
  <c r="F106" i="9"/>
  <c r="H105" i="9"/>
  <c r="G105" i="9"/>
  <c r="F105" i="9"/>
  <c r="H104" i="9"/>
  <c r="G104" i="9"/>
  <c r="F104" i="9"/>
  <c r="E104" i="9"/>
  <c r="B104" i="9" s="1"/>
  <c r="H103" i="9"/>
  <c r="G103" i="9"/>
  <c r="F103" i="9"/>
  <c r="E103" i="9"/>
  <c r="B103" i="9" s="1"/>
  <c r="H102" i="9"/>
  <c r="G102" i="9"/>
  <c r="E102" i="9" s="1"/>
  <c r="B102" i="9" s="1"/>
  <c r="F102" i="9"/>
  <c r="H101" i="9"/>
  <c r="G101" i="9"/>
  <c r="F101" i="9"/>
  <c r="H100" i="9"/>
  <c r="G100" i="9"/>
  <c r="F100" i="9"/>
  <c r="E100" i="9"/>
  <c r="B100" i="9" s="1"/>
  <c r="H99" i="9"/>
  <c r="G99" i="9"/>
  <c r="F99" i="9"/>
  <c r="E99" i="9"/>
  <c r="B99" i="9" s="1"/>
  <c r="H98" i="9"/>
  <c r="G98" i="9"/>
  <c r="E98" i="9" s="1"/>
  <c r="B98" i="9" s="1"/>
  <c r="F98" i="9"/>
  <c r="H97" i="9"/>
  <c r="G97" i="9"/>
  <c r="E97" i="9" s="1"/>
  <c r="B97" i="9" s="1"/>
  <c r="F97" i="9"/>
  <c r="H96" i="9"/>
  <c r="G96" i="9"/>
  <c r="F96" i="9"/>
  <c r="E96" i="9"/>
  <c r="B96" i="9" s="1"/>
  <c r="H95" i="9"/>
  <c r="G95" i="9"/>
  <c r="F95" i="9"/>
  <c r="E95" i="9"/>
  <c r="H94" i="9"/>
  <c r="G94" i="9"/>
  <c r="E94" i="9" s="1"/>
  <c r="B94" i="9" s="1"/>
  <c r="F94" i="9"/>
  <c r="H93" i="9"/>
  <c r="G93" i="9"/>
  <c r="E93" i="9" s="1"/>
  <c r="B93" i="9" s="1"/>
  <c r="F93" i="9"/>
  <c r="H92" i="9"/>
  <c r="G92" i="9"/>
  <c r="F92" i="9"/>
  <c r="E92" i="9"/>
  <c r="B92" i="9" s="1"/>
  <c r="H91" i="9"/>
  <c r="G91" i="9"/>
  <c r="F91" i="9"/>
  <c r="E91" i="9"/>
  <c r="H90" i="9"/>
  <c r="G90" i="9"/>
  <c r="E90" i="9" s="1"/>
  <c r="B90" i="9" s="1"/>
  <c r="F90" i="9"/>
  <c r="H89" i="9"/>
  <c r="G89" i="9"/>
  <c r="F89" i="9"/>
  <c r="H88" i="9"/>
  <c r="G88" i="9"/>
  <c r="F88" i="9"/>
  <c r="E88" i="9"/>
  <c r="B88" i="9" s="1"/>
  <c r="H87" i="9"/>
  <c r="G87" i="9"/>
  <c r="F87" i="9"/>
  <c r="E87" i="9"/>
  <c r="B87" i="9" s="1"/>
  <c r="H86" i="9"/>
  <c r="G86" i="9"/>
  <c r="E86" i="9" s="1"/>
  <c r="B86" i="9" s="1"/>
  <c r="F86" i="9"/>
  <c r="H85" i="9"/>
  <c r="G85" i="9"/>
  <c r="F85" i="9"/>
  <c r="H84" i="9"/>
  <c r="G84" i="9"/>
  <c r="F84" i="9"/>
  <c r="E84" i="9"/>
  <c r="B84" i="9" s="1"/>
  <c r="H83" i="9"/>
  <c r="G83" i="9"/>
  <c r="F83" i="9"/>
  <c r="E83" i="9"/>
  <c r="B83" i="9" s="1"/>
  <c r="H82" i="9"/>
  <c r="G82" i="9"/>
  <c r="E82" i="9" s="1"/>
  <c r="B82" i="9" s="1"/>
  <c r="F82" i="9"/>
  <c r="H81" i="9"/>
  <c r="G81" i="9"/>
  <c r="E81" i="9" s="1"/>
  <c r="B81" i="9" s="1"/>
  <c r="F81" i="9"/>
  <c r="H80" i="9"/>
  <c r="G80" i="9"/>
  <c r="F80" i="9"/>
  <c r="E80" i="9"/>
  <c r="B80" i="9" s="1"/>
  <c r="H79" i="9"/>
  <c r="G79" i="9"/>
  <c r="F79" i="9"/>
  <c r="E79" i="9"/>
  <c r="H78" i="9"/>
  <c r="G78" i="9"/>
  <c r="E78" i="9" s="1"/>
  <c r="B78" i="9" s="1"/>
  <c r="F78" i="9"/>
  <c r="H77" i="9"/>
  <c r="G77" i="9"/>
  <c r="E77" i="9" s="1"/>
  <c r="B77" i="9" s="1"/>
  <c r="F77" i="9"/>
  <c r="H76" i="9"/>
  <c r="G76" i="9"/>
  <c r="F76" i="9"/>
  <c r="E76" i="9"/>
  <c r="B76" i="9" s="1"/>
  <c r="H75" i="9"/>
  <c r="G75" i="9"/>
  <c r="F75" i="9"/>
  <c r="E75" i="9"/>
  <c r="H74" i="9"/>
  <c r="G74" i="9"/>
  <c r="E74" i="9" s="1"/>
  <c r="B74" i="9" s="1"/>
  <c r="F74" i="9"/>
  <c r="H73" i="9"/>
  <c r="G73" i="9"/>
  <c r="F73" i="9"/>
  <c r="H72" i="9"/>
  <c r="G72" i="9"/>
  <c r="F72" i="9"/>
  <c r="E72" i="9"/>
  <c r="B72" i="9" s="1"/>
  <c r="H71" i="9"/>
  <c r="G71" i="9"/>
  <c r="F71" i="9"/>
  <c r="E71" i="9"/>
  <c r="B71" i="9" s="1"/>
  <c r="H70" i="9"/>
  <c r="G70" i="9"/>
  <c r="E70" i="9" s="1"/>
  <c r="B70" i="9" s="1"/>
  <c r="F70" i="9"/>
  <c r="H69" i="9"/>
  <c r="G69" i="9"/>
  <c r="F69" i="9"/>
  <c r="H68" i="9"/>
  <c r="G68" i="9"/>
  <c r="F68" i="9"/>
  <c r="E68" i="9"/>
  <c r="B68" i="9" s="1"/>
  <c r="H67" i="9"/>
  <c r="G67" i="9"/>
  <c r="F67" i="9"/>
  <c r="E67" i="9"/>
  <c r="B67" i="9" s="1"/>
  <c r="H66" i="9"/>
  <c r="G66" i="9"/>
  <c r="E66" i="9" s="1"/>
  <c r="B66" i="9" s="1"/>
  <c r="F66" i="9"/>
  <c r="H65" i="9"/>
  <c r="G65" i="9"/>
  <c r="E65" i="9" s="1"/>
  <c r="B65" i="9" s="1"/>
  <c r="F65" i="9"/>
  <c r="H64" i="9"/>
  <c r="G64" i="9"/>
  <c r="F64" i="9"/>
  <c r="E64" i="9"/>
  <c r="B64" i="9" s="1"/>
  <c r="H63" i="9"/>
  <c r="G63" i="9"/>
  <c r="F63" i="9"/>
  <c r="E63" i="9"/>
  <c r="H62" i="9"/>
  <c r="G62" i="9"/>
  <c r="E62" i="9" s="1"/>
  <c r="B62" i="9" s="1"/>
  <c r="F62" i="9"/>
  <c r="H61" i="9"/>
  <c r="G61" i="9"/>
  <c r="E61" i="9" s="1"/>
  <c r="B61" i="9" s="1"/>
  <c r="F61" i="9"/>
  <c r="H60" i="9"/>
  <c r="G60" i="9"/>
  <c r="F60" i="9"/>
  <c r="E60" i="9"/>
  <c r="B60" i="9" s="1"/>
  <c r="H59" i="9"/>
  <c r="G59" i="9"/>
  <c r="F59" i="9"/>
  <c r="E59" i="9"/>
  <c r="H58" i="9"/>
  <c r="G58" i="9"/>
  <c r="E58" i="9" s="1"/>
  <c r="B58" i="9" s="1"/>
  <c r="F58" i="9"/>
  <c r="H57" i="9"/>
  <c r="G57" i="9"/>
  <c r="F57" i="9"/>
  <c r="H56" i="9"/>
  <c r="G56" i="9"/>
  <c r="F56" i="9"/>
  <c r="E56" i="9"/>
  <c r="B56" i="9" s="1"/>
  <c r="H55" i="9"/>
  <c r="G55" i="9"/>
  <c r="F55" i="9"/>
  <c r="E55" i="9"/>
  <c r="B55" i="9" s="1"/>
  <c r="H54" i="9"/>
  <c r="G54" i="9"/>
  <c r="E54" i="9" s="1"/>
  <c r="B54" i="9" s="1"/>
  <c r="F54" i="9"/>
  <c r="H53" i="9"/>
  <c r="G53" i="9"/>
  <c r="F53" i="9"/>
  <c r="H52" i="9"/>
  <c r="G52" i="9"/>
  <c r="F52" i="9"/>
  <c r="E52" i="9"/>
  <c r="B52" i="9" s="1"/>
  <c r="H51" i="9"/>
  <c r="G51" i="9"/>
  <c r="F51" i="9"/>
  <c r="E51" i="9"/>
  <c r="B51" i="9" s="1"/>
  <c r="H50" i="9"/>
  <c r="G50" i="9"/>
  <c r="E50" i="9" s="1"/>
  <c r="B50" i="9" s="1"/>
  <c r="F50" i="9"/>
  <c r="H49" i="9"/>
  <c r="G49" i="9"/>
  <c r="E49" i="9" s="1"/>
  <c r="B49" i="9" s="1"/>
  <c r="F49" i="9"/>
  <c r="H48" i="9"/>
  <c r="G48" i="9"/>
  <c r="F48" i="9"/>
  <c r="E48" i="9"/>
  <c r="B48" i="9" s="1"/>
  <c r="H47" i="9"/>
  <c r="G47" i="9"/>
  <c r="F47" i="9"/>
  <c r="E47" i="9"/>
  <c r="H46" i="9"/>
  <c r="G46" i="9"/>
  <c r="E46" i="9" s="1"/>
  <c r="B46" i="9" s="1"/>
  <c r="F46" i="9"/>
  <c r="H45" i="9"/>
  <c r="G45" i="9"/>
  <c r="E45" i="9" s="1"/>
  <c r="B45" i="9" s="1"/>
  <c r="F45" i="9"/>
  <c r="H44" i="9"/>
  <c r="E44" i="9" s="1"/>
  <c r="B44" i="9" s="1"/>
  <c r="G44" i="9"/>
  <c r="F44" i="9"/>
  <c r="H43" i="9"/>
  <c r="G43" i="9"/>
  <c r="F43" i="9"/>
  <c r="E43" i="9"/>
  <c r="B43" i="9" s="1"/>
  <c r="H42" i="9"/>
  <c r="G42" i="9"/>
  <c r="E42" i="9" s="1"/>
  <c r="B42" i="9" s="1"/>
  <c r="F42" i="9"/>
  <c r="H41" i="9"/>
  <c r="G41" i="9"/>
  <c r="E41" i="9" s="1"/>
  <c r="B41" i="9" s="1"/>
  <c r="F41" i="9"/>
  <c r="H40" i="9"/>
  <c r="E40" i="9" s="1"/>
  <c r="B40" i="9" s="1"/>
  <c r="G40" i="9"/>
  <c r="F40" i="9"/>
  <c r="H39" i="9"/>
  <c r="G39" i="9"/>
  <c r="F39" i="9"/>
  <c r="E39" i="9"/>
  <c r="B39" i="9" s="1"/>
  <c r="H38" i="9"/>
  <c r="G38" i="9"/>
  <c r="E38" i="9" s="1"/>
  <c r="B38" i="9" s="1"/>
  <c r="F38" i="9"/>
  <c r="H37" i="9"/>
  <c r="G37" i="9"/>
  <c r="E37" i="9" s="1"/>
  <c r="B37" i="9" s="1"/>
  <c r="F37" i="9"/>
  <c r="H36" i="9"/>
  <c r="E36" i="9" s="1"/>
  <c r="B36" i="9" s="1"/>
  <c r="G36" i="9"/>
  <c r="F36" i="9"/>
  <c r="H35" i="9"/>
  <c r="G35" i="9"/>
  <c r="F35" i="9"/>
  <c r="E35" i="9"/>
  <c r="B35" i="9" s="1"/>
  <c r="H34" i="9"/>
  <c r="G34" i="9"/>
  <c r="E34" i="9" s="1"/>
  <c r="B34" i="9" s="1"/>
  <c r="F34" i="9"/>
  <c r="H33" i="9"/>
  <c r="G33" i="9"/>
  <c r="E33" i="9" s="1"/>
  <c r="B33" i="9" s="1"/>
  <c r="F33" i="9"/>
  <c r="H32" i="9"/>
  <c r="E32" i="9" s="1"/>
  <c r="B32" i="9" s="1"/>
  <c r="G32" i="9"/>
  <c r="F32" i="9"/>
  <c r="H31" i="9"/>
  <c r="G31" i="9"/>
  <c r="F31" i="9"/>
  <c r="E31" i="9"/>
  <c r="B31" i="9" s="1"/>
  <c r="H30" i="9"/>
  <c r="G30" i="9"/>
  <c r="E30" i="9" s="1"/>
  <c r="B30" i="9" s="1"/>
  <c r="F30" i="9"/>
  <c r="H29" i="9"/>
  <c r="G29" i="9"/>
  <c r="E29" i="9" s="1"/>
  <c r="B29" i="9" s="1"/>
  <c r="F29" i="9"/>
  <c r="H28" i="9"/>
  <c r="E28" i="9" s="1"/>
  <c r="B28" i="9" s="1"/>
  <c r="G28" i="9"/>
  <c r="F28" i="9"/>
  <c r="H27" i="9"/>
  <c r="E27" i="9" s="1"/>
  <c r="B27" i="9" s="1"/>
  <c r="G27" i="9"/>
  <c r="F27" i="9"/>
  <c r="H26" i="9"/>
  <c r="G26" i="9"/>
  <c r="E26" i="9" s="1"/>
  <c r="B26" i="9" s="1"/>
  <c r="F26" i="9"/>
  <c r="H25" i="9"/>
  <c r="G25" i="9"/>
  <c r="E25" i="9" s="1"/>
  <c r="B25" i="9" s="1"/>
  <c r="F25" i="9"/>
  <c r="H24" i="9"/>
  <c r="E24" i="9" s="1"/>
  <c r="B24" i="9" s="1"/>
  <c r="G24" i="9"/>
  <c r="F24" i="9"/>
  <c r="H23" i="9"/>
  <c r="G23" i="9"/>
  <c r="F23" i="9"/>
  <c r="E23" i="9"/>
  <c r="B23" i="9" s="1"/>
  <c r="H22" i="9"/>
  <c r="G22" i="9"/>
  <c r="E22" i="9" s="1"/>
  <c r="B22" i="9" s="1"/>
  <c r="F22" i="9"/>
  <c r="F21" i="9"/>
  <c r="F4" i="9"/>
  <c r="O3" i="9"/>
  <c r="G275" i="9" s="1"/>
  <c r="E275" i="9" s="1"/>
  <c r="B275" i="9" s="1"/>
  <c r="I3" i="9"/>
  <c r="H3" i="9"/>
  <c r="G3" i="9"/>
  <c r="D101" i="8"/>
  <c r="D95" i="8"/>
  <c r="D90" i="8"/>
  <c r="D85" i="8"/>
  <c r="D80" i="8"/>
  <c r="D75" i="8"/>
  <c r="D70" i="8"/>
  <c r="D65" i="8"/>
  <c r="D60" i="8"/>
  <c r="D55" i="8"/>
  <c r="D50" i="8"/>
  <c r="D49" i="8" s="1"/>
  <c r="D43" i="8" s="1"/>
  <c r="D44" i="8"/>
  <c r="D36" i="8"/>
  <c r="D26" i="8"/>
  <c r="D24" i="8"/>
  <c r="D18" i="8"/>
  <c r="D6" i="8" s="1"/>
  <c r="D8" i="8"/>
  <c r="E44" i="7"/>
  <c r="D44" i="7"/>
  <c r="E39" i="7"/>
  <c r="D39" i="7"/>
  <c r="E38" i="7"/>
  <c r="D38" i="7"/>
  <c r="E30" i="7"/>
  <c r="D30" i="7"/>
  <c r="E23" i="7"/>
  <c r="E22" i="7" s="1"/>
  <c r="D23" i="7"/>
  <c r="D22" i="7" s="1"/>
  <c r="E14" i="7"/>
  <c r="D14" i="7"/>
  <c r="E7" i="7"/>
  <c r="D7" i="7"/>
  <c r="E6" i="7"/>
  <c r="E5" i="7" s="1"/>
  <c r="D6" i="7"/>
  <c r="F140" i="6"/>
  <c r="F139" i="6"/>
  <c r="F138" i="6"/>
  <c r="F137" i="6"/>
  <c r="F136" i="6"/>
  <c r="F135" i="6"/>
  <c r="F134" i="6"/>
  <c r="F133" i="6"/>
  <c r="F132" i="6"/>
  <c r="F131" i="6"/>
  <c r="F130" i="6"/>
  <c r="E130" i="6"/>
  <c r="D130" i="6"/>
  <c r="D129" i="6" s="1"/>
  <c r="F129" i="6" s="1"/>
  <c r="E129" i="6"/>
  <c r="F128" i="6"/>
  <c r="F127" i="6"/>
  <c r="F126" i="6"/>
  <c r="F125" i="6"/>
  <c r="F124" i="6"/>
  <c r="F123" i="6"/>
  <c r="F122" i="6"/>
  <c r="E122" i="6"/>
  <c r="D122" i="6"/>
  <c r="F121" i="6"/>
  <c r="F120" i="6"/>
  <c r="F119" i="6"/>
  <c r="E118" i="6"/>
  <c r="D118" i="6"/>
  <c r="F118" i="6" s="1"/>
  <c r="F117" i="6"/>
  <c r="F116" i="6"/>
  <c r="E115" i="6"/>
  <c r="F115" i="6" s="1"/>
  <c r="D115" i="6"/>
  <c r="D114" i="6"/>
  <c r="F113" i="6"/>
  <c r="F112" i="6"/>
  <c r="F111" i="6"/>
  <c r="F110" i="6"/>
  <c r="F109" i="6"/>
  <c r="F108" i="6"/>
  <c r="E107" i="6"/>
  <c r="F107" i="6" s="1"/>
  <c r="D107" i="6"/>
  <c r="F106" i="6"/>
  <c r="F105" i="6"/>
  <c r="F104" i="6"/>
  <c r="F103" i="6"/>
  <c r="F102" i="6"/>
  <c r="F101" i="6"/>
  <c r="F100" i="6"/>
  <c r="E99" i="6"/>
  <c r="D99" i="6"/>
  <c r="F99" i="6" s="1"/>
  <c r="F98" i="6"/>
  <c r="F97" i="6"/>
  <c r="F96" i="6"/>
  <c r="F95" i="6"/>
  <c r="F94" i="6"/>
  <c r="E94" i="6"/>
  <c r="D94" i="6"/>
  <c r="F93" i="6"/>
  <c r="F92" i="6"/>
  <c r="F91" i="6"/>
  <c r="E90" i="6"/>
  <c r="E89" i="6" s="1"/>
  <c r="D90" i="6"/>
  <c r="F90" i="6" s="1"/>
  <c r="F88" i="6"/>
  <c r="F87" i="6"/>
  <c r="F86" i="6"/>
  <c r="F85" i="6"/>
  <c r="F84" i="6"/>
  <c r="F83" i="6"/>
  <c r="E82" i="6"/>
  <c r="D82" i="6"/>
  <c r="F82" i="6" s="1"/>
  <c r="F81" i="6"/>
  <c r="F80" i="6"/>
  <c r="F79" i="6"/>
  <c r="F78" i="6"/>
  <c r="F77" i="6"/>
  <c r="F76" i="6"/>
  <c r="E75" i="6"/>
  <c r="F75" i="6" s="1"/>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E39" i="6"/>
  <c r="F39" i="6" s="1"/>
  <c r="D39" i="6"/>
  <c r="F38" i="6"/>
  <c r="F37" i="6"/>
  <c r="F36" i="6"/>
  <c r="E36" i="6"/>
  <c r="D36" i="6"/>
  <c r="D35" i="6" s="1"/>
  <c r="F35" i="6" s="1"/>
  <c r="E35"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E5" i="6" s="1"/>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F250" i="5" s="1"/>
  <c r="D250" i="5"/>
  <c r="F249" i="5"/>
  <c r="F248" i="5"/>
  <c r="F247" i="5"/>
  <c r="E246" i="5"/>
  <c r="E245" i="5" s="1"/>
  <c r="D246" i="5"/>
  <c r="F246" i="5" s="1"/>
  <c r="F244" i="5"/>
  <c r="F243" i="5"/>
  <c r="E242" i="5"/>
  <c r="D242" i="5"/>
  <c r="F242" i="5" s="1"/>
  <c r="F241" i="5"/>
  <c r="F240" i="5"/>
  <c r="E239" i="5"/>
  <c r="E238" i="5" s="1"/>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F207" i="5"/>
  <c r="E207" i="5"/>
  <c r="D207" i="5"/>
  <c r="D206" i="5" s="1"/>
  <c r="E206" i="5"/>
  <c r="H310" i="9" s="1"/>
  <c r="F205" i="5"/>
  <c r="F204" i="5"/>
  <c r="F203" i="5"/>
  <c r="F202" i="5"/>
  <c r="F201" i="5"/>
  <c r="F200" i="5"/>
  <c r="F199" i="5"/>
  <c r="E198" i="5"/>
  <c r="D198" i="5"/>
  <c r="F198" i="5" s="1"/>
  <c r="F197" i="5"/>
  <c r="F196" i="5"/>
  <c r="F195" i="5"/>
  <c r="F194" i="5"/>
  <c r="F193" i="5"/>
  <c r="F192" i="5"/>
  <c r="E191" i="5"/>
  <c r="E190" i="5" s="1"/>
  <c r="H309" i="9" s="1"/>
  <c r="D191" i="5"/>
  <c r="F189" i="5"/>
  <c r="F188" i="5"/>
  <c r="F187" i="5"/>
  <c r="F186" i="5"/>
  <c r="F185" i="5"/>
  <c r="F184" i="5"/>
  <c r="F183" i="5"/>
  <c r="F182" i="5"/>
  <c r="F181" i="5"/>
  <c r="E180" i="5"/>
  <c r="D180" i="5"/>
  <c r="F180" i="5" s="1"/>
  <c r="F179" i="5"/>
  <c r="F178" i="5"/>
  <c r="E177" i="5"/>
  <c r="H307" i="9" s="1"/>
  <c r="D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F149" i="5"/>
  <c r="E149" i="5"/>
  <c r="D149" i="5"/>
  <c r="G290" i="9" s="1"/>
  <c r="F148" i="5"/>
  <c r="F147" i="5"/>
  <c r="D146" i="5"/>
  <c r="F145" i="5"/>
  <c r="F144" i="5"/>
  <c r="F143" i="5"/>
  <c r="E142" i="5"/>
  <c r="D142" i="5"/>
  <c r="F142" i="5" s="1"/>
  <c r="F141" i="5"/>
  <c r="F140" i="5"/>
  <c r="F139" i="5"/>
  <c r="F138" i="5"/>
  <c r="F137" i="5"/>
  <c r="F136" i="5"/>
  <c r="E135" i="5"/>
  <c r="D135" i="5"/>
  <c r="D134" i="5"/>
  <c r="F133" i="5"/>
  <c r="F132" i="5"/>
  <c r="F131" i="5"/>
  <c r="F130" i="5"/>
  <c r="F129" i="5"/>
  <c r="F128" i="5"/>
  <c r="F127" i="5"/>
  <c r="F126" i="5"/>
  <c r="E126" i="5"/>
  <c r="D126" i="5"/>
  <c r="F125" i="5"/>
  <c r="F124" i="5"/>
  <c r="F123" i="5"/>
  <c r="F122" i="5"/>
  <c r="F121" i="5"/>
  <c r="F120" i="5"/>
  <c r="E119" i="5"/>
  <c r="E118" i="5" s="1"/>
  <c r="D119" i="5"/>
  <c r="F119"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F86" i="5"/>
  <c r="F85" i="5"/>
  <c r="F84" i="5"/>
  <c r="F83" i="5"/>
  <c r="F82" i="5"/>
  <c r="F81" i="5"/>
  <c r="F80" i="5"/>
  <c r="E79" i="5"/>
  <c r="D79" i="5"/>
  <c r="D78" i="5"/>
  <c r="F77" i="5"/>
  <c r="F76" i="5"/>
  <c r="F75" i="5"/>
  <c r="F74" i="5"/>
  <c r="F73" i="5"/>
  <c r="F72" i="5"/>
  <c r="F71" i="5"/>
  <c r="F70" i="5"/>
  <c r="E70" i="5"/>
  <c r="D70" i="5"/>
  <c r="D69" i="5" s="1"/>
  <c r="E69"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3" i="5"/>
  <c r="D12" i="5"/>
  <c r="F11" i="5"/>
  <c r="F10" i="5"/>
  <c r="F9" i="5"/>
  <c r="F8" i="5"/>
  <c r="E8" i="5"/>
  <c r="D8" i="5"/>
  <c r="D7"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E632" i="4"/>
  <c r="D632" i="4"/>
  <c r="F632" i="4" s="1"/>
  <c r="F631" i="4"/>
  <c r="F630" i="4"/>
  <c r="F629" i="4"/>
  <c r="E629" i="4"/>
  <c r="D629" i="4"/>
  <c r="F628" i="4"/>
  <c r="F627" i="4"/>
  <c r="F626" i="4"/>
  <c r="E626" i="4"/>
  <c r="D626" i="4"/>
  <c r="D625" i="4" s="1"/>
  <c r="F625" i="4" s="1"/>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G143" i="9" s="1"/>
  <c r="E143" i="9" s="1"/>
  <c r="B143" i="9" s="1"/>
  <c r="F602" i="4"/>
  <c r="F601" i="4"/>
  <c r="F600" i="4"/>
  <c r="F599" i="4"/>
  <c r="E599" i="4"/>
  <c r="D599" i="4"/>
  <c r="F598" i="4"/>
  <c r="F597" i="4"/>
  <c r="F596" i="4"/>
  <c r="F595" i="4"/>
  <c r="E594" i="4"/>
  <c r="E593" i="4" s="1"/>
  <c r="D594" i="4"/>
  <c r="F594" i="4" s="1"/>
  <c r="F592" i="4"/>
  <c r="F591" i="4"/>
  <c r="E590" i="4"/>
  <c r="D590" i="4"/>
  <c r="F590" i="4" s="1"/>
  <c r="F589" i="4"/>
  <c r="F588" i="4"/>
  <c r="F587" i="4"/>
  <c r="E587" i="4"/>
  <c r="D587" i="4"/>
  <c r="F586" i="4"/>
  <c r="E585" i="4"/>
  <c r="F585" i="4" s="1"/>
  <c r="D585" i="4"/>
  <c r="F584" i="4"/>
  <c r="F583" i="4"/>
  <c r="F582" i="4"/>
  <c r="E581" i="4"/>
  <c r="E580" i="4" s="1"/>
  <c r="D581" i="4"/>
  <c r="F581" i="4" s="1"/>
  <c r="F579" i="4"/>
  <c r="F578" i="4"/>
  <c r="E577" i="4"/>
  <c r="D577" i="4"/>
  <c r="F577" i="4" s="1"/>
  <c r="F576" i="4"/>
  <c r="F575" i="4"/>
  <c r="E574" i="4"/>
  <c r="D574" i="4"/>
  <c r="F574" i="4" s="1"/>
  <c r="F573" i="4"/>
  <c r="F572" i="4"/>
  <c r="F571" i="4"/>
  <c r="E571" i="4"/>
  <c r="D571" i="4"/>
  <c r="F570" i="4"/>
  <c r="F569" i="4"/>
  <c r="F568" i="4"/>
  <c r="E568" i="4"/>
  <c r="D568" i="4"/>
  <c r="D567" i="4" s="1"/>
  <c r="F567" i="4" s="1"/>
  <c r="E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E528" i="4" s="1"/>
  <c r="D530" i="4"/>
  <c r="F530" i="4" s="1"/>
  <c r="F527" i="4"/>
  <c r="F526" i="4"/>
  <c r="E525" i="4"/>
  <c r="D525" i="4"/>
  <c r="F525" i="4" s="1"/>
  <c r="F524" i="4"/>
  <c r="F523" i="4"/>
  <c r="E522" i="4"/>
  <c r="D522" i="4"/>
  <c r="F522" i="4" s="1"/>
  <c r="F521" i="4"/>
  <c r="F520" i="4"/>
  <c r="F519" i="4"/>
  <c r="E519" i="4"/>
  <c r="D519" i="4"/>
  <c r="F518" i="4"/>
  <c r="F517" i="4"/>
  <c r="F516" i="4"/>
  <c r="E516" i="4"/>
  <c r="D516" i="4"/>
  <c r="D515" i="4" s="1"/>
  <c r="F515" i="4" s="1"/>
  <c r="E515"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F485" i="4" s="1"/>
  <c r="D485" i="4"/>
  <c r="D484" i="4"/>
  <c r="F483" i="4"/>
  <c r="F482" i="4"/>
  <c r="E481" i="4"/>
  <c r="F481" i="4" s="1"/>
  <c r="D481" i="4"/>
  <c r="F480" i="4"/>
  <c r="F479" i="4"/>
  <c r="F478" i="4"/>
  <c r="E478" i="4"/>
  <c r="D478" i="4"/>
  <c r="F477" i="4"/>
  <c r="F476" i="4"/>
  <c r="F475" i="4"/>
  <c r="F474" i="4"/>
  <c r="F473" i="4"/>
  <c r="E473" i="4"/>
  <c r="E472" i="4" s="1"/>
  <c r="D473" i="4"/>
  <c r="D472" i="4"/>
  <c r="F472" i="4" s="1"/>
  <c r="F471" i="4"/>
  <c r="F470" i="4"/>
  <c r="F469" i="4"/>
  <c r="E469" i="4"/>
  <c r="D469" i="4"/>
  <c r="F468" i="4"/>
  <c r="F467" i="4"/>
  <c r="F466" i="4"/>
  <c r="E466" i="4"/>
  <c r="D466" i="4"/>
  <c r="F465" i="4"/>
  <c r="F464" i="4"/>
  <c r="E463" i="4"/>
  <c r="D463" i="4"/>
  <c r="F463" i="4" s="1"/>
  <c r="F462" i="4"/>
  <c r="F461" i="4"/>
  <c r="E460" i="4"/>
  <c r="E459" i="4" s="1"/>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D421" i="4" s="1"/>
  <c r="E421" i="4"/>
  <c r="E418" i="4"/>
  <c r="D418" i="4"/>
  <c r="F418" i="4" s="1"/>
  <c r="F417" i="4"/>
  <c r="E417" i="4"/>
  <c r="D417" i="4"/>
  <c r="D644" i="4" s="1"/>
  <c r="F416" i="4"/>
  <c r="E416" i="4"/>
  <c r="E643" i="4" s="1"/>
  <c r="D416" i="4"/>
  <c r="F411" i="4"/>
  <c r="F410" i="4"/>
  <c r="F409" i="4"/>
  <c r="F406" i="4"/>
  <c r="F405" i="4"/>
  <c r="F404" i="4"/>
  <c r="F403" i="4"/>
  <c r="E402" i="4"/>
  <c r="F402" i="4" s="1"/>
  <c r="D402" i="4"/>
  <c r="F401" i="4"/>
  <c r="F400" i="4"/>
  <c r="E400" i="4"/>
  <c r="D400" i="4"/>
  <c r="F399" i="4"/>
  <c r="F398" i="4"/>
  <c r="F397" i="4"/>
  <c r="E397" i="4"/>
  <c r="D397" i="4"/>
  <c r="D396" i="4" s="1"/>
  <c r="F396" i="4" s="1"/>
  <c r="E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F364" i="4" s="1"/>
  <c r="D364" i="4"/>
  <c r="D363" i="4"/>
  <c r="F362" i="4"/>
  <c r="F361" i="4"/>
  <c r="F360" i="4"/>
  <c r="F359" i="4"/>
  <c r="F358" i="4"/>
  <c r="F357" i="4"/>
  <c r="E356" i="4"/>
  <c r="E351" i="4" s="1"/>
  <c r="D356" i="4"/>
  <c r="F355" i="4"/>
  <c r="F354" i="4"/>
  <c r="F353" i="4"/>
  <c r="E352" i="4"/>
  <c r="D352" i="4"/>
  <c r="F352" i="4" s="1"/>
  <c r="F349" i="4"/>
  <c r="F348" i="4"/>
  <c r="E348" i="4"/>
  <c r="D348" i="4"/>
  <c r="F347" i="4"/>
  <c r="F346" i="4"/>
  <c r="F345" i="4"/>
  <c r="E345" i="4"/>
  <c r="D345" i="4"/>
  <c r="D344" i="4" s="1"/>
  <c r="F344" i="4" s="1"/>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E304" i="4"/>
  <c r="F304" i="4" s="1"/>
  <c r="D304" i="4"/>
  <c r="F303" i="4"/>
  <c r="F302" i="4"/>
  <c r="F301" i="4"/>
  <c r="E300" i="4"/>
  <c r="D300" i="4"/>
  <c r="F300" i="4" s="1"/>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2" i="4"/>
  <c r="F261" i="4"/>
  <c r="F260" i="4"/>
  <c r="E259" i="4"/>
  <c r="F259" i="4" s="1"/>
  <c r="D259" i="4"/>
  <c r="F258" i="4"/>
  <c r="F257" i="4"/>
  <c r="F256" i="4"/>
  <c r="F255" i="4"/>
  <c r="F254" i="4"/>
  <c r="F253" i="4"/>
  <c r="E253" i="4"/>
  <c r="E252" i="4" s="1"/>
  <c r="D253"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8" i="4" s="1"/>
  <c r="F227" i="4"/>
  <c r="F226" i="4"/>
  <c r="F225" i="4"/>
  <c r="E225" i="4"/>
  <c r="E224" i="4" s="1"/>
  <c r="D225" i="4"/>
  <c r="F223" i="4"/>
  <c r="F222" i="4"/>
  <c r="F221" i="4"/>
  <c r="F220" i="4"/>
  <c r="E219" i="4"/>
  <c r="D219" i="4"/>
  <c r="F219" i="4" s="1"/>
  <c r="F218" i="4"/>
  <c r="F217" i="4"/>
  <c r="E216" i="4"/>
  <c r="E215" i="4" s="1"/>
  <c r="D216" i="4"/>
  <c r="F214" i="4"/>
  <c r="F213" i="4"/>
  <c r="F212" i="4"/>
  <c r="F211" i="4"/>
  <c r="F210" i="4"/>
  <c r="E210" i="4"/>
  <c r="D210" i="4"/>
  <c r="F209" i="4"/>
  <c r="F208" i="4"/>
  <c r="F207" i="4"/>
  <c r="F206" i="4"/>
  <c r="F205" i="4"/>
  <c r="F204" i="4"/>
  <c r="F203" i="4"/>
  <c r="E202" i="4"/>
  <c r="E196" i="4" s="1"/>
  <c r="D202" i="4"/>
  <c r="F202" i="4" s="1"/>
  <c r="F201" i="4"/>
  <c r="F200" i="4"/>
  <c r="F199" i="4"/>
  <c r="F198" i="4"/>
  <c r="E197" i="4"/>
  <c r="D197" i="4"/>
  <c r="F197" i="4" s="1"/>
  <c r="F195" i="4"/>
  <c r="F194" i="4"/>
  <c r="F193" i="4"/>
  <c r="F192" i="4"/>
  <c r="F191" i="4"/>
  <c r="F190" i="4"/>
  <c r="F189" i="4"/>
  <c r="E188" i="4"/>
  <c r="D188" i="4"/>
  <c r="F188" i="4" s="1"/>
  <c r="F187" i="4"/>
  <c r="F186" i="4"/>
  <c r="F185" i="4"/>
  <c r="F184" i="4"/>
  <c r="F183" i="4"/>
  <c r="F182" i="4"/>
  <c r="F181" i="4"/>
  <c r="F180" i="4"/>
  <c r="F179" i="4"/>
  <c r="F178" i="4"/>
  <c r="E177" i="4"/>
  <c r="F177" i="4" s="1"/>
  <c r="D177" i="4"/>
  <c r="F176" i="4"/>
  <c r="F175" i="4"/>
  <c r="F174" i="4"/>
  <c r="F173" i="4"/>
  <c r="F172" i="4"/>
  <c r="F171" i="4"/>
  <c r="F170" i="4"/>
  <c r="E169" i="4"/>
  <c r="D169" i="4"/>
  <c r="F169" i="4" s="1"/>
  <c r="F168" i="4"/>
  <c r="F167" i="4"/>
  <c r="F166" i="4"/>
  <c r="F165" i="4"/>
  <c r="F164" i="4"/>
  <c r="E164" i="4"/>
  <c r="D164" i="4"/>
  <c r="D163" i="4" s="1"/>
  <c r="E163" i="4"/>
  <c r="F162" i="4"/>
  <c r="F161" i="4"/>
  <c r="F160" i="4"/>
  <c r="E159" i="4"/>
  <c r="D159" i="4"/>
  <c r="F159" i="4" s="1"/>
  <c r="F158" i="4"/>
  <c r="F157" i="4"/>
  <c r="F156" i="4"/>
  <c r="F155" i="4"/>
  <c r="F154" i="4"/>
  <c r="E153" i="4"/>
  <c r="E152" i="4" s="1"/>
  <c r="E151" i="4" s="1"/>
  <c r="D153" i="4"/>
  <c r="F153" i="4" s="1"/>
  <c r="F150" i="4"/>
  <c r="F149" i="4"/>
  <c r="F148" i="4"/>
  <c r="F147" i="4"/>
  <c r="F146" i="4"/>
  <c r="F145" i="4"/>
  <c r="F144" i="4"/>
  <c r="F143" i="4"/>
  <c r="F142" i="4"/>
  <c r="F141" i="4"/>
  <c r="F140" i="4"/>
  <c r="E140" i="4"/>
  <c r="D140" i="4"/>
  <c r="D139" i="4" s="1"/>
  <c r="E139" i="4"/>
  <c r="F138" i="4"/>
  <c r="F137" i="4"/>
  <c r="F136" i="4"/>
  <c r="F135" i="4"/>
  <c r="E134" i="4"/>
  <c r="E133" i="4" s="1"/>
  <c r="D134" i="4"/>
  <c r="F132" i="4"/>
  <c r="F131" i="4"/>
  <c r="F130" i="4"/>
  <c r="F129" i="4"/>
  <c r="F128" i="4"/>
  <c r="E128" i="4"/>
  <c r="D128" i="4"/>
  <c r="F127" i="4"/>
  <c r="F126" i="4"/>
  <c r="E125" i="4"/>
  <c r="D125" i="4"/>
  <c r="F125" i="4" s="1"/>
  <c r="E124" i="4"/>
  <c r="F123" i="4"/>
  <c r="F122" i="4"/>
  <c r="F121" i="4"/>
  <c r="E120" i="4"/>
  <c r="D120" i="4"/>
  <c r="F120" i="4" s="1"/>
  <c r="F119" i="4"/>
  <c r="F118" i="4"/>
  <c r="F117" i="4"/>
  <c r="F116" i="4"/>
  <c r="F115" i="4"/>
  <c r="F114" i="4"/>
  <c r="F113" i="4"/>
  <c r="F112"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E59" i="4"/>
  <c r="F59" i="4" s="1"/>
  <c r="D59" i="4"/>
  <c r="F58" i="4"/>
  <c r="F57" i="4"/>
  <c r="F56" i="4"/>
  <c r="F55" i="4"/>
  <c r="E54" i="4"/>
  <c r="D54" i="4"/>
  <c r="F54" i="4" s="1"/>
  <c r="F53" i="4"/>
  <c r="F52" i="4"/>
  <c r="F51" i="4"/>
  <c r="E51" i="4"/>
  <c r="D51" i="4"/>
  <c r="F49" i="4"/>
  <c r="F48" i="4"/>
  <c r="F47" i="4"/>
  <c r="F46" i="4"/>
  <c r="E45" i="4"/>
  <c r="E44" i="4" s="1"/>
  <c r="D45" i="4"/>
  <c r="F45" i="4" s="1"/>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E7" i="4"/>
  <c r="I36" i="3"/>
  <c r="G36" i="3"/>
  <c r="B36" i="3"/>
  <c r="I35" i="3"/>
  <c r="G35" i="3"/>
  <c r="B35" i="3"/>
  <c r="G34" i="3"/>
  <c r="B34" i="3"/>
  <c r="I33" i="3"/>
  <c r="G33" i="3"/>
  <c r="B33" i="3"/>
  <c r="I32" i="3"/>
  <c r="H32" i="3"/>
  <c r="G32" i="3"/>
  <c r="B32" i="3"/>
  <c r="I31" i="3"/>
  <c r="H31" i="3"/>
  <c r="G31" i="3"/>
  <c r="B31" i="3"/>
  <c r="I30" i="3"/>
  <c r="H30" i="3"/>
  <c r="G30" i="3"/>
  <c r="B30" i="3"/>
  <c r="I29" i="3"/>
  <c r="G29" i="3"/>
  <c r="B29" i="3"/>
  <c r="G28" i="3"/>
  <c r="B28" i="3"/>
  <c r="H27" i="3"/>
  <c r="G27" i="3"/>
  <c r="B27" i="3"/>
  <c r="I26" i="3"/>
  <c r="H26" i="3"/>
  <c r="G26" i="3"/>
  <c r="B26" i="3"/>
  <c r="I25" i="3"/>
  <c r="H25" i="3"/>
  <c r="G25" i="3"/>
  <c r="B25" i="3"/>
  <c r="I24" i="3"/>
  <c r="G24" i="3"/>
  <c r="B24" i="3"/>
  <c r="G23" i="3"/>
  <c r="B23" i="3"/>
  <c r="G22" i="3"/>
  <c r="B22" i="3"/>
  <c r="G21" i="3"/>
  <c r="B21" i="3"/>
  <c r="H20" i="3"/>
  <c r="G20" i="3"/>
  <c r="B20" i="3"/>
  <c r="G19" i="3"/>
  <c r="B19" i="3"/>
  <c r="G18" i="3"/>
  <c r="B18" i="3"/>
  <c r="G17" i="3"/>
  <c r="B17" i="3"/>
  <c r="G16" i="3"/>
  <c r="B16" i="3"/>
  <c r="H10" i="3" a="1"/>
  <c r="H10" i="3" s="1"/>
  <c r="L3" i="9" s="1"/>
  <c r="H1580" i="1"/>
  <c r="C1580" i="1"/>
  <c r="G1580" i="1" s="1"/>
  <c r="H1579" i="1"/>
  <c r="G1579" i="1"/>
  <c r="C1579" i="1"/>
  <c r="C1578" i="1"/>
  <c r="C1577" i="1"/>
  <c r="H1577" i="1" s="1"/>
  <c r="H1576" i="1"/>
  <c r="C1576" i="1"/>
  <c r="G1576" i="1" s="1"/>
  <c r="H1575" i="1"/>
  <c r="G1575" i="1"/>
  <c r="C1575" i="1"/>
  <c r="C1574" i="1"/>
  <c r="C1573" i="1"/>
  <c r="H1573" i="1" s="1"/>
  <c r="H1572" i="1"/>
  <c r="C1572" i="1"/>
  <c r="G1572" i="1" s="1"/>
  <c r="H1571" i="1"/>
  <c r="G1571" i="1"/>
  <c r="C1571" i="1"/>
  <c r="C1570" i="1"/>
  <c r="C1569" i="1"/>
  <c r="H1569" i="1" s="1"/>
  <c r="H1568" i="1"/>
  <c r="G1568" i="1"/>
  <c r="C1568" i="1"/>
  <c r="H1567" i="1"/>
  <c r="G1567" i="1"/>
  <c r="C1567" i="1"/>
  <c r="C1566" i="1"/>
  <c r="C1565" i="1"/>
  <c r="H1564" i="1"/>
  <c r="G1564" i="1"/>
  <c r="C1564" i="1"/>
  <c r="H1563" i="1"/>
  <c r="G1563" i="1"/>
  <c r="C1563" i="1"/>
  <c r="C1562" i="1"/>
  <c r="H1562" i="1" s="1"/>
  <c r="C1561" i="1"/>
  <c r="H1560" i="1"/>
  <c r="G1560" i="1"/>
  <c r="C1560" i="1"/>
  <c r="H1559" i="1"/>
  <c r="G1559" i="1"/>
  <c r="C1559" i="1"/>
  <c r="G1558" i="1"/>
  <c r="C1558" i="1"/>
  <c r="H1558" i="1" s="1"/>
  <c r="C1557" i="1"/>
  <c r="H1556" i="1"/>
  <c r="C1556" i="1"/>
  <c r="G1556" i="1" s="1"/>
  <c r="H1555" i="1"/>
  <c r="G1555" i="1"/>
  <c r="C1555" i="1"/>
  <c r="G1554" i="1"/>
  <c r="C1554" i="1"/>
  <c r="H1554" i="1" s="1"/>
  <c r="C1553" i="1"/>
  <c r="H1552" i="1"/>
  <c r="G1552" i="1"/>
  <c r="C1552" i="1"/>
  <c r="H1551" i="1"/>
  <c r="G1551" i="1"/>
  <c r="C1551" i="1"/>
  <c r="C1550" i="1"/>
  <c r="H1550" i="1" s="1"/>
  <c r="C1549" i="1"/>
  <c r="H1548" i="1"/>
  <c r="C1548" i="1"/>
  <c r="G1548" i="1" s="1"/>
  <c r="H1547" i="1"/>
  <c r="G1547" i="1"/>
  <c r="C1547" i="1"/>
  <c r="C1546" i="1"/>
  <c r="H1546" i="1" s="1"/>
  <c r="C1545" i="1"/>
  <c r="H1544" i="1"/>
  <c r="C1544" i="1"/>
  <c r="G1544" i="1" s="1"/>
  <c r="H1543" i="1"/>
  <c r="G1543" i="1"/>
  <c r="C1543" i="1"/>
  <c r="C1542" i="1"/>
  <c r="H1542" i="1" s="1"/>
  <c r="C1541" i="1"/>
  <c r="H1540" i="1"/>
  <c r="C1540" i="1"/>
  <c r="G1540" i="1" s="1"/>
  <c r="H1539" i="1"/>
  <c r="G1539" i="1"/>
  <c r="C1539" i="1"/>
  <c r="C1538" i="1"/>
  <c r="H1538" i="1" s="1"/>
  <c r="C1537" i="1"/>
  <c r="H1536" i="1"/>
  <c r="C1536" i="1"/>
  <c r="G1536" i="1" s="1"/>
  <c r="H1535" i="1"/>
  <c r="G1535" i="1"/>
  <c r="C1535" i="1"/>
  <c r="C1534" i="1"/>
  <c r="H1534" i="1" s="1"/>
  <c r="C1533" i="1"/>
  <c r="H1532" i="1"/>
  <c r="C1532" i="1"/>
  <c r="G1532" i="1" s="1"/>
  <c r="H1531" i="1"/>
  <c r="G1531" i="1"/>
  <c r="C1531" i="1"/>
  <c r="C1530" i="1"/>
  <c r="H1530" i="1" s="1"/>
  <c r="C1529" i="1"/>
  <c r="H1528" i="1"/>
  <c r="C1528" i="1"/>
  <c r="G1528" i="1" s="1"/>
  <c r="H1527" i="1"/>
  <c r="G1527" i="1"/>
  <c r="C1527" i="1"/>
  <c r="C1526" i="1"/>
  <c r="H1526" i="1" s="1"/>
  <c r="C1525" i="1"/>
  <c r="H1524" i="1"/>
  <c r="C1524" i="1"/>
  <c r="G1524" i="1" s="1"/>
  <c r="H1523" i="1"/>
  <c r="G1523" i="1"/>
  <c r="C1523" i="1"/>
  <c r="C1522" i="1"/>
  <c r="H1522" i="1" s="1"/>
  <c r="C1521" i="1"/>
  <c r="H1520" i="1"/>
  <c r="C1520" i="1"/>
  <c r="G1520" i="1" s="1"/>
  <c r="H1519" i="1"/>
  <c r="G1519" i="1"/>
  <c r="C1519" i="1"/>
  <c r="C1518" i="1"/>
  <c r="H1518" i="1" s="1"/>
  <c r="H1516" i="1"/>
  <c r="C1516" i="1"/>
  <c r="G1516" i="1" s="1"/>
  <c r="H1515" i="1"/>
  <c r="G1515" i="1"/>
  <c r="C1515" i="1"/>
  <c r="C1514" i="1"/>
  <c r="C1513" i="1"/>
  <c r="H1512" i="1"/>
  <c r="C1512" i="1"/>
  <c r="G1512" i="1" s="1"/>
  <c r="H1511" i="1"/>
  <c r="G1511" i="1"/>
  <c r="C1511" i="1"/>
  <c r="C1510" i="1"/>
  <c r="C1509" i="1"/>
  <c r="H1508" i="1"/>
  <c r="C1508" i="1"/>
  <c r="G1508" i="1" s="1"/>
  <c r="H1507" i="1"/>
  <c r="G1507" i="1"/>
  <c r="C1507" i="1"/>
  <c r="C1506" i="1"/>
  <c r="C1505" i="1"/>
  <c r="H1504" i="1"/>
  <c r="C1504" i="1"/>
  <c r="G1504" i="1" s="1"/>
  <c r="H1503" i="1"/>
  <c r="G1503" i="1"/>
  <c r="C1503" i="1"/>
  <c r="C1502" i="1"/>
  <c r="C1501" i="1"/>
  <c r="H1500" i="1"/>
  <c r="C1500" i="1"/>
  <c r="G1500" i="1" s="1"/>
  <c r="H1499" i="1"/>
  <c r="G1499" i="1"/>
  <c r="C1499" i="1"/>
  <c r="C1498" i="1"/>
  <c r="C1497" i="1"/>
  <c r="H1496" i="1"/>
  <c r="C1496" i="1"/>
  <c r="G1496" i="1" s="1"/>
  <c r="H1495" i="1"/>
  <c r="G1495" i="1"/>
  <c r="C1495" i="1"/>
  <c r="C1494" i="1"/>
  <c r="C1493" i="1"/>
  <c r="H1492" i="1"/>
  <c r="C1492" i="1"/>
  <c r="G1492" i="1" s="1"/>
  <c r="H1491" i="1"/>
  <c r="G1491" i="1"/>
  <c r="C1491" i="1"/>
  <c r="C1490" i="1"/>
  <c r="C1489" i="1"/>
  <c r="H1488" i="1"/>
  <c r="G1488" i="1"/>
  <c r="C1488" i="1"/>
  <c r="H1487" i="1"/>
  <c r="G1487" i="1"/>
  <c r="C1487" i="1"/>
  <c r="G1486" i="1"/>
  <c r="C1486" i="1"/>
  <c r="H1486" i="1" s="1"/>
  <c r="C1485" i="1"/>
  <c r="H1484" i="1"/>
  <c r="G1484" i="1"/>
  <c r="C1484" i="1"/>
  <c r="H1483" i="1"/>
  <c r="G1483" i="1"/>
  <c r="C1483" i="1"/>
  <c r="C1482" i="1"/>
  <c r="H1482" i="1" s="1"/>
  <c r="C1481" i="1"/>
  <c r="H1480" i="1"/>
  <c r="G1480" i="1"/>
  <c r="C1480" i="1"/>
  <c r="D1479" i="1"/>
  <c r="C1479" i="1"/>
  <c r="H1478" i="1"/>
  <c r="G1478" i="1"/>
  <c r="I1478" i="1" s="1"/>
  <c r="D1478" i="1"/>
  <c r="J1478" i="1" s="1"/>
  <c r="C1478" i="1"/>
  <c r="D1477" i="1"/>
  <c r="C1477" i="1"/>
  <c r="H1476" i="1"/>
  <c r="G1476" i="1"/>
  <c r="I1476" i="1" s="1"/>
  <c r="D1476" i="1"/>
  <c r="J1476" i="1" s="1"/>
  <c r="C1476" i="1"/>
  <c r="H1475" i="1"/>
  <c r="G1475" i="1"/>
  <c r="D1475" i="1"/>
  <c r="C1475" i="1"/>
  <c r="D1474" i="1"/>
  <c r="C1474" i="1"/>
  <c r="H1473" i="1"/>
  <c r="G1473" i="1"/>
  <c r="I1473" i="1" s="1"/>
  <c r="D1473" i="1"/>
  <c r="C1473" i="1"/>
  <c r="J1473" i="1" s="1"/>
  <c r="D1472" i="1"/>
  <c r="C1472" i="1"/>
  <c r="H1471" i="1"/>
  <c r="G1471" i="1"/>
  <c r="I1471" i="1" s="1"/>
  <c r="D1471" i="1"/>
  <c r="C1471" i="1"/>
  <c r="J1471" i="1" s="1"/>
  <c r="H1470" i="1"/>
  <c r="G1470" i="1"/>
  <c r="D1470" i="1"/>
  <c r="C1470" i="1"/>
  <c r="H1469" i="1"/>
  <c r="G1469" i="1"/>
  <c r="D1469" i="1"/>
  <c r="C1469" i="1"/>
  <c r="D1468" i="1"/>
  <c r="C1468" i="1"/>
  <c r="H1467" i="1"/>
  <c r="G1467" i="1"/>
  <c r="I1467" i="1" s="1"/>
  <c r="D1467" i="1"/>
  <c r="C1467" i="1"/>
  <c r="J1467" i="1" s="1"/>
  <c r="D1466" i="1"/>
  <c r="C1466" i="1"/>
  <c r="H1465" i="1"/>
  <c r="G1465" i="1"/>
  <c r="I1465" i="1" s="1"/>
  <c r="D1465" i="1"/>
  <c r="C1465" i="1"/>
  <c r="J1465" i="1" s="1"/>
  <c r="D1464" i="1"/>
  <c r="C1464" i="1"/>
  <c r="H1463" i="1"/>
  <c r="G1463" i="1"/>
  <c r="I1463" i="1" s="1"/>
  <c r="D1463" i="1"/>
  <c r="C1463" i="1"/>
  <c r="J1463" i="1" s="1"/>
  <c r="D1462" i="1"/>
  <c r="C1462" i="1"/>
  <c r="D1461" i="1"/>
  <c r="C1461" i="1"/>
  <c r="H1460" i="1"/>
  <c r="G1460" i="1"/>
  <c r="I1460" i="1" s="1"/>
  <c r="D1460" i="1"/>
  <c r="C1460" i="1"/>
  <c r="J1460" i="1" s="1"/>
  <c r="D1459" i="1"/>
  <c r="C1459" i="1"/>
  <c r="H1458" i="1"/>
  <c r="G1458" i="1"/>
  <c r="I1458" i="1" s="1"/>
  <c r="D1458" i="1"/>
  <c r="C1458" i="1"/>
  <c r="J1458" i="1" s="1"/>
  <c r="D1457" i="1"/>
  <c r="C1457" i="1"/>
  <c r="H1456" i="1"/>
  <c r="G1456" i="1"/>
  <c r="I1456" i="1" s="1"/>
  <c r="D1456" i="1"/>
  <c r="C1456" i="1"/>
  <c r="J1456" i="1" s="1"/>
  <c r="D1455" i="1"/>
  <c r="C1455" i="1"/>
  <c r="D1454" i="1"/>
  <c r="C1454" i="1"/>
  <c r="D1453" i="1"/>
  <c r="C1453" i="1"/>
  <c r="H1452" i="1"/>
  <c r="G1452" i="1"/>
  <c r="I1452" i="1" s="1"/>
  <c r="D1452" i="1"/>
  <c r="C1452" i="1"/>
  <c r="J1452" i="1" s="1"/>
  <c r="D1451" i="1"/>
  <c r="C1451" i="1"/>
  <c r="H1450" i="1"/>
  <c r="G1450" i="1"/>
  <c r="I1450" i="1" s="1"/>
  <c r="D1450" i="1"/>
  <c r="C1450" i="1"/>
  <c r="J1450" i="1" s="1"/>
  <c r="D1449" i="1"/>
  <c r="C1449" i="1"/>
  <c r="H1448" i="1"/>
  <c r="G1448" i="1"/>
  <c r="I1448" i="1" s="1"/>
  <c r="D1448" i="1"/>
  <c r="C1448" i="1"/>
  <c r="J1448" i="1" s="1"/>
  <c r="D1447" i="1"/>
  <c r="C1447" i="1"/>
  <c r="H1446" i="1"/>
  <c r="G1446" i="1"/>
  <c r="I1446" i="1" s="1"/>
  <c r="D1446" i="1"/>
  <c r="C1446" i="1"/>
  <c r="J1446" i="1" s="1"/>
  <c r="D1445" i="1"/>
  <c r="C1445" i="1"/>
  <c r="D1444" i="1"/>
  <c r="C1444" i="1"/>
  <c r="D1443" i="1"/>
  <c r="H1443" i="1" s="1"/>
  <c r="C1443" i="1"/>
  <c r="H1442" i="1"/>
  <c r="D1442" i="1"/>
  <c r="G1442" i="1" s="1"/>
  <c r="I1442" i="1" s="1"/>
  <c r="C1442" i="1"/>
  <c r="J1441" i="1"/>
  <c r="D1441" i="1"/>
  <c r="H1441" i="1" s="1"/>
  <c r="C1441" i="1"/>
  <c r="G1441" i="1" s="1"/>
  <c r="I1441" i="1" s="1"/>
  <c r="H1440" i="1"/>
  <c r="D1440" i="1"/>
  <c r="G1440" i="1" s="1"/>
  <c r="I1440" i="1" s="1"/>
  <c r="C1440" i="1"/>
  <c r="J1439" i="1"/>
  <c r="D1439" i="1"/>
  <c r="H1439" i="1" s="1"/>
  <c r="C1439" i="1"/>
  <c r="G1439" i="1" s="1"/>
  <c r="I1439" i="1" s="1"/>
  <c r="D1438" i="1"/>
  <c r="H1438" i="1" s="1"/>
  <c r="C1438" i="1"/>
  <c r="G1438" i="1" s="1"/>
  <c r="D1437" i="1"/>
  <c r="H1437" i="1" s="1"/>
  <c r="C1437" i="1"/>
  <c r="G1437" i="1" s="1"/>
  <c r="D1436" i="1"/>
  <c r="D1434" i="1"/>
  <c r="H1434" i="1" s="1"/>
  <c r="C1434" i="1"/>
  <c r="G1434" i="1" s="1"/>
  <c r="D1433" i="1"/>
  <c r="H1433" i="1" s="1"/>
  <c r="C1433" i="1"/>
  <c r="G1433" i="1" s="1"/>
  <c r="D1432" i="1"/>
  <c r="H1432" i="1" s="1"/>
  <c r="C1432" i="1"/>
  <c r="D1431" i="1"/>
  <c r="H1431" i="1" s="1"/>
  <c r="C1431" i="1"/>
  <c r="G1431" i="1" s="1"/>
  <c r="D1430" i="1"/>
  <c r="H1430" i="1" s="1"/>
  <c r="C1430" i="1"/>
  <c r="D1429" i="1"/>
  <c r="H1429" i="1" s="1"/>
  <c r="C1429" i="1"/>
  <c r="G1429" i="1" s="1"/>
  <c r="D1428" i="1"/>
  <c r="H1428" i="1" s="1"/>
  <c r="C1428" i="1"/>
  <c r="D1427" i="1"/>
  <c r="H1427" i="1" s="1"/>
  <c r="C1427" i="1"/>
  <c r="G1427" i="1" s="1"/>
  <c r="D1426" i="1"/>
  <c r="H1426" i="1" s="1"/>
  <c r="C1426" i="1"/>
  <c r="D1425" i="1"/>
  <c r="H1425" i="1" s="1"/>
  <c r="C1425" i="1"/>
  <c r="G1425" i="1" s="1"/>
  <c r="D1424" i="1"/>
  <c r="H1424" i="1" s="1"/>
  <c r="C1424" i="1"/>
  <c r="D1423" i="1"/>
  <c r="H1423" i="1" s="1"/>
  <c r="C1423" i="1"/>
  <c r="G1423" i="1" s="1"/>
  <c r="D1422" i="1"/>
  <c r="H1422" i="1" s="1"/>
  <c r="C1422" i="1"/>
  <c r="D1421" i="1"/>
  <c r="H1421" i="1" s="1"/>
  <c r="C1421" i="1"/>
  <c r="G1421" i="1" s="1"/>
  <c r="D1420" i="1"/>
  <c r="H1420" i="1" s="1"/>
  <c r="C1420" i="1"/>
  <c r="D1419" i="1"/>
  <c r="H1419" i="1" s="1"/>
  <c r="C1419" i="1"/>
  <c r="G1419" i="1" s="1"/>
  <c r="D1418" i="1"/>
  <c r="H1418" i="1" s="1"/>
  <c r="C1418" i="1"/>
  <c r="D1417" i="1"/>
  <c r="H1417" i="1" s="1"/>
  <c r="C1417" i="1"/>
  <c r="G1417" i="1" s="1"/>
  <c r="D1416" i="1"/>
  <c r="H1416" i="1" s="1"/>
  <c r="C1416" i="1"/>
  <c r="D1415" i="1"/>
  <c r="H1415" i="1" s="1"/>
  <c r="C1415" i="1"/>
  <c r="G1415" i="1" s="1"/>
  <c r="D1414" i="1"/>
  <c r="H1414" i="1" s="1"/>
  <c r="C1414" i="1"/>
  <c r="D1413" i="1"/>
  <c r="H1413" i="1" s="1"/>
  <c r="C1413" i="1"/>
  <c r="G1413" i="1" s="1"/>
  <c r="D1412" i="1"/>
  <c r="H1412" i="1" s="1"/>
  <c r="C1412" i="1"/>
  <c r="D1411" i="1"/>
  <c r="H1411" i="1" s="1"/>
  <c r="C1411" i="1"/>
  <c r="G1411" i="1" s="1"/>
  <c r="D1410" i="1"/>
  <c r="H1410" i="1" s="1"/>
  <c r="C1410" i="1"/>
  <c r="D1409" i="1"/>
  <c r="H1409" i="1" s="1"/>
  <c r="C1409" i="1"/>
  <c r="G1409" i="1" s="1"/>
  <c r="C1408" i="1"/>
  <c r="D1407" i="1"/>
  <c r="H1407" i="1" s="1"/>
  <c r="C1407" i="1"/>
  <c r="G1407" i="1" s="1"/>
  <c r="D1406" i="1"/>
  <c r="H1406" i="1" s="1"/>
  <c r="C1406" i="1"/>
  <c r="D1405" i="1"/>
  <c r="H1405" i="1" s="1"/>
  <c r="C1405" i="1"/>
  <c r="G1405" i="1" s="1"/>
  <c r="D1404" i="1"/>
  <c r="H1404" i="1" s="1"/>
  <c r="C1404" i="1"/>
  <c r="D1403" i="1"/>
  <c r="H1403" i="1" s="1"/>
  <c r="C1403" i="1"/>
  <c r="G1403" i="1" s="1"/>
  <c r="D1402" i="1"/>
  <c r="H1402" i="1" s="1"/>
  <c r="C1402" i="1"/>
  <c r="D1401" i="1"/>
  <c r="H1401" i="1" s="1"/>
  <c r="C1401" i="1"/>
  <c r="G1401" i="1" s="1"/>
  <c r="H1400" i="1"/>
  <c r="D1400" i="1"/>
  <c r="C1400" i="1"/>
  <c r="G1400" i="1" s="1"/>
  <c r="H1399" i="1"/>
  <c r="D1399" i="1"/>
  <c r="C1399" i="1"/>
  <c r="D1398" i="1"/>
  <c r="H1398" i="1" s="1"/>
  <c r="C1398" i="1"/>
  <c r="D1397" i="1"/>
  <c r="H1397" i="1" s="1"/>
  <c r="C1397" i="1"/>
  <c r="G1397" i="1" s="1"/>
  <c r="H1396" i="1"/>
  <c r="D1396" i="1"/>
  <c r="C1396" i="1"/>
  <c r="G1396" i="1" s="1"/>
  <c r="H1395" i="1"/>
  <c r="D1395" i="1"/>
  <c r="C1395" i="1"/>
  <c r="D1394" i="1"/>
  <c r="H1394" i="1" s="1"/>
  <c r="C1394" i="1"/>
  <c r="D1393" i="1"/>
  <c r="H1393" i="1" s="1"/>
  <c r="C1393" i="1"/>
  <c r="G1393" i="1" s="1"/>
  <c r="H1392" i="1"/>
  <c r="D1392" i="1"/>
  <c r="C1392" i="1"/>
  <c r="G1392" i="1" s="1"/>
  <c r="H1391" i="1"/>
  <c r="D1391" i="1"/>
  <c r="C1391" i="1"/>
  <c r="D1390" i="1"/>
  <c r="H1390" i="1" s="1"/>
  <c r="C1390" i="1"/>
  <c r="D1389" i="1"/>
  <c r="H1389" i="1" s="1"/>
  <c r="C1389" i="1"/>
  <c r="G1389" i="1" s="1"/>
  <c r="H1388" i="1"/>
  <c r="D1388" i="1"/>
  <c r="C1388" i="1"/>
  <c r="G1388" i="1" s="1"/>
  <c r="H1387" i="1"/>
  <c r="D1387" i="1"/>
  <c r="C1387" i="1"/>
  <c r="D1386" i="1"/>
  <c r="H1386" i="1" s="1"/>
  <c r="C1386" i="1"/>
  <c r="D1385" i="1"/>
  <c r="H1385" i="1" s="1"/>
  <c r="C1385" i="1"/>
  <c r="G1385" i="1" s="1"/>
  <c r="H1384" i="1"/>
  <c r="D1384" i="1"/>
  <c r="C1384" i="1"/>
  <c r="G1384" i="1" s="1"/>
  <c r="D1383" i="1"/>
  <c r="D1382" i="1"/>
  <c r="H1382" i="1" s="1"/>
  <c r="C1382" i="1"/>
  <c r="G1382" i="1" s="1"/>
  <c r="H1381" i="1"/>
  <c r="D1381" i="1"/>
  <c r="C1381" i="1"/>
  <c r="G1381" i="1" s="1"/>
  <c r="H1380" i="1"/>
  <c r="D1380" i="1"/>
  <c r="C1380" i="1"/>
  <c r="D1379" i="1"/>
  <c r="H1379" i="1" s="1"/>
  <c r="C1379" i="1"/>
  <c r="D1378" i="1"/>
  <c r="H1378" i="1" s="1"/>
  <c r="C1378" i="1"/>
  <c r="G1378" i="1" s="1"/>
  <c r="H1377" i="1"/>
  <c r="D1377" i="1"/>
  <c r="C1377" i="1"/>
  <c r="G1377" i="1" s="1"/>
  <c r="H1376" i="1"/>
  <c r="D1376" i="1"/>
  <c r="C1376" i="1"/>
  <c r="D1375" i="1"/>
  <c r="H1375" i="1" s="1"/>
  <c r="C1375" i="1"/>
  <c r="D1374" i="1"/>
  <c r="H1374" i="1" s="1"/>
  <c r="C1374" i="1"/>
  <c r="G1374" i="1" s="1"/>
  <c r="H1373" i="1"/>
  <c r="D1373" i="1"/>
  <c r="C1373" i="1"/>
  <c r="G1373" i="1" s="1"/>
  <c r="H1372" i="1"/>
  <c r="D1372" i="1"/>
  <c r="C1372" i="1"/>
  <c r="D1371" i="1"/>
  <c r="H1371" i="1" s="1"/>
  <c r="C1371" i="1"/>
  <c r="D1370" i="1"/>
  <c r="H1370" i="1" s="1"/>
  <c r="C1370" i="1"/>
  <c r="G1370" i="1" s="1"/>
  <c r="H1369" i="1"/>
  <c r="D1369" i="1"/>
  <c r="C1369" i="1"/>
  <c r="G1369" i="1" s="1"/>
  <c r="H1368" i="1"/>
  <c r="D1368" i="1"/>
  <c r="C1368" i="1"/>
  <c r="D1367" i="1"/>
  <c r="H1367" i="1" s="1"/>
  <c r="C1367" i="1"/>
  <c r="D1366" i="1"/>
  <c r="H1366" i="1" s="1"/>
  <c r="C1366" i="1"/>
  <c r="G1366" i="1" s="1"/>
  <c r="H1365" i="1"/>
  <c r="D1365" i="1"/>
  <c r="C1365" i="1"/>
  <c r="G1365" i="1" s="1"/>
  <c r="H1364" i="1"/>
  <c r="D1364" i="1"/>
  <c r="C1364" i="1"/>
  <c r="D1363" i="1"/>
  <c r="H1363" i="1" s="1"/>
  <c r="C1363" i="1"/>
  <c r="D1362" i="1"/>
  <c r="H1362" i="1" s="1"/>
  <c r="C1362" i="1"/>
  <c r="G1362" i="1" s="1"/>
  <c r="H1361" i="1"/>
  <c r="D1361" i="1"/>
  <c r="C1361" i="1"/>
  <c r="G1361" i="1" s="1"/>
  <c r="H1360" i="1"/>
  <c r="D1360" i="1"/>
  <c r="C1360" i="1"/>
  <c r="D1359" i="1"/>
  <c r="H1359" i="1" s="1"/>
  <c r="C1359" i="1"/>
  <c r="D1358" i="1"/>
  <c r="H1358" i="1" s="1"/>
  <c r="C1358" i="1"/>
  <c r="G1358" i="1" s="1"/>
  <c r="H1357" i="1"/>
  <c r="D1357" i="1"/>
  <c r="C1357" i="1"/>
  <c r="G1357" i="1" s="1"/>
  <c r="H1356" i="1"/>
  <c r="D1356" i="1"/>
  <c r="C1356" i="1"/>
  <c r="D1355" i="1"/>
  <c r="H1355" i="1" s="1"/>
  <c r="C1355" i="1"/>
  <c r="D1354" i="1"/>
  <c r="H1354" i="1" s="1"/>
  <c r="C1354" i="1"/>
  <c r="G1354" i="1" s="1"/>
  <c r="H1353" i="1"/>
  <c r="D1353" i="1"/>
  <c r="C1353" i="1"/>
  <c r="G1353" i="1" s="1"/>
  <c r="H1352" i="1"/>
  <c r="D1352" i="1"/>
  <c r="C1352" i="1"/>
  <c r="D1351" i="1"/>
  <c r="H1351" i="1" s="1"/>
  <c r="C1351" i="1"/>
  <c r="D1350" i="1"/>
  <c r="H1350" i="1" s="1"/>
  <c r="C1350" i="1"/>
  <c r="G1350" i="1" s="1"/>
  <c r="H1349" i="1"/>
  <c r="D1349" i="1"/>
  <c r="C1349" i="1"/>
  <c r="G1349" i="1" s="1"/>
  <c r="H1348" i="1"/>
  <c r="D1348" i="1"/>
  <c r="C1348" i="1"/>
  <c r="D1347" i="1"/>
  <c r="H1347" i="1" s="1"/>
  <c r="C1347" i="1"/>
  <c r="D1346" i="1"/>
  <c r="H1346" i="1" s="1"/>
  <c r="C1346" i="1"/>
  <c r="G1346" i="1" s="1"/>
  <c r="H1345" i="1"/>
  <c r="D1345" i="1"/>
  <c r="C1345" i="1"/>
  <c r="G1345" i="1" s="1"/>
  <c r="H1344" i="1"/>
  <c r="D1344" i="1"/>
  <c r="C1344" i="1"/>
  <c r="D1343" i="1"/>
  <c r="H1343" i="1" s="1"/>
  <c r="C1343" i="1"/>
  <c r="D1342" i="1"/>
  <c r="H1342" i="1" s="1"/>
  <c r="C1342" i="1"/>
  <c r="G1342" i="1" s="1"/>
  <c r="H1341" i="1"/>
  <c r="D1341" i="1"/>
  <c r="C1341" i="1"/>
  <c r="G1341" i="1" s="1"/>
  <c r="H1340" i="1"/>
  <c r="D1340" i="1"/>
  <c r="C1340" i="1"/>
  <c r="D1339" i="1"/>
  <c r="H1339" i="1" s="1"/>
  <c r="C1339" i="1"/>
  <c r="D1338" i="1"/>
  <c r="H1338" i="1" s="1"/>
  <c r="C1338" i="1"/>
  <c r="G1338" i="1" s="1"/>
  <c r="H1337" i="1"/>
  <c r="D1337" i="1"/>
  <c r="C1337" i="1"/>
  <c r="G1337" i="1" s="1"/>
  <c r="H1336" i="1"/>
  <c r="D1336" i="1"/>
  <c r="C1336" i="1"/>
  <c r="D1335" i="1"/>
  <c r="H1335" i="1" s="1"/>
  <c r="C1335" i="1"/>
  <c r="D1334" i="1"/>
  <c r="H1334" i="1" s="1"/>
  <c r="C1334" i="1"/>
  <c r="G1334" i="1" s="1"/>
  <c r="H1333" i="1"/>
  <c r="D1333" i="1"/>
  <c r="C1333" i="1"/>
  <c r="G1333" i="1" s="1"/>
  <c r="H1332" i="1"/>
  <c r="D1332" i="1"/>
  <c r="C1332" i="1"/>
  <c r="D1331" i="1"/>
  <c r="H1331" i="1" s="1"/>
  <c r="C1331" i="1"/>
  <c r="D1330" i="1"/>
  <c r="H1330" i="1" s="1"/>
  <c r="C1330" i="1"/>
  <c r="G1330" i="1" s="1"/>
  <c r="H1329" i="1"/>
  <c r="D1329" i="1"/>
  <c r="C1329" i="1"/>
  <c r="G1329" i="1" s="1"/>
  <c r="H1328" i="1"/>
  <c r="D1328" i="1"/>
  <c r="C1328" i="1"/>
  <c r="D1327" i="1"/>
  <c r="H1327" i="1" s="1"/>
  <c r="C1327" i="1"/>
  <c r="D1326" i="1"/>
  <c r="H1326" i="1" s="1"/>
  <c r="C1326" i="1"/>
  <c r="G1326" i="1" s="1"/>
  <c r="H1325" i="1"/>
  <c r="D1325" i="1"/>
  <c r="C1325" i="1"/>
  <c r="G1325" i="1" s="1"/>
  <c r="H1324" i="1"/>
  <c r="D1324" i="1"/>
  <c r="C1324" i="1"/>
  <c r="D1323" i="1"/>
  <c r="H1323" i="1" s="1"/>
  <c r="C1323" i="1"/>
  <c r="D1322" i="1"/>
  <c r="H1322" i="1" s="1"/>
  <c r="C1322" i="1"/>
  <c r="G1322" i="1" s="1"/>
  <c r="H1321" i="1"/>
  <c r="D1321" i="1"/>
  <c r="C1321" i="1"/>
  <c r="G1321" i="1" s="1"/>
  <c r="H1320" i="1"/>
  <c r="D1320" i="1"/>
  <c r="C1320" i="1"/>
  <c r="D1319" i="1"/>
  <c r="H1319" i="1" s="1"/>
  <c r="C1319" i="1"/>
  <c r="D1318" i="1"/>
  <c r="H1318" i="1" s="1"/>
  <c r="C1318" i="1"/>
  <c r="G1318" i="1" s="1"/>
  <c r="H1317" i="1"/>
  <c r="D1317" i="1"/>
  <c r="C1317" i="1"/>
  <c r="G1317" i="1" s="1"/>
  <c r="H1316" i="1"/>
  <c r="D1316" i="1"/>
  <c r="C1316" i="1"/>
  <c r="D1315" i="1"/>
  <c r="H1315" i="1" s="1"/>
  <c r="C1315" i="1"/>
  <c r="D1314" i="1"/>
  <c r="H1314" i="1" s="1"/>
  <c r="C1314" i="1"/>
  <c r="G1314" i="1" s="1"/>
  <c r="H1313" i="1"/>
  <c r="D1313" i="1"/>
  <c r="C1313" i="1"/>
  <c r="G1313" i="1" s="1"/>
  <c r="H1312" i="1"/>
  <c r="D1312" i="1"/>
  <c r="C1312" i="1"/>
  <c r="D1311" i="1"/>
  <c r="H1311" i="1" s="1"/>
  <c r="C1311" i="1"/>
  <c r="D1310" i="1"/>
  <c r="H1310" i="1" s="1"/>
  <c r="C1310" i="1"/>
  <c r="G1310" i="1" s="1"/>
  <c r="H1309" i="1"/>
  <c r="D1309" i="1"/>
  <c r="C1309" i="1"/>
  <c r="G1309" i="1" s="1"/>
  <c r="H1308" i="1"/>
  <c r="D1308" i="1"/>
  <c r="C1308" i="1"/>
  <c r="D1307" i="1"/>
  <c r="H1307" i="1" s="1"/>
  <c r="C1307" i="1"/>
  <c r="D1306" i="1"/>
  <c r="H1306" i="1" s="1"/>
  <c r="C1306" i="1"/>
  <c r="G1306" i="1" s="1"/>
  <c r="H1305" i="1"/>
  <c r="D1305" i="1"/>
  <c r="C1305" i="1"/>
  <c r="G1305" i="1" s="1"/>
  <c r="H1304" i="1"/>
  <c r="D1304" i="1"/>
  <c r="C1304" i="1"/>
  <c r="D1303" i="1"/>
  <c r="H1303" i="1" s="1"/>
  <c r="C1303" i="1"/>
  <c r="D1302" i="1"/>
  <c r="C1302" i="1"/>
  <c r="G1302" i="1" s="1"/>
  <c r="D1301" i="1"/>
  <c r="C1301" i="1"/>
  <c r="G1301" i="1" s="1"/>
  <c r="H1300" i="1"/>
  <c r="D1300" i="1"/>
  <c r="C1300" i="1"/>
  <c r="D1299" i="1"/>
  <c r="D1298" i="1"/>
  <c r="C1298" i="1"/>
  <c r="G1298" i="1" s="1"/>
  <c r="D1297" i="1"/>
  <c r="C1297" i="1"/>
  <c r="G1297" i="1" s="1"/>
  <c r="H1296" i="1"/>
  <c r="D1296" i="1"/>
  <c r="C1296" i="1"/>
  <c r="D1295" i="1"/>
  <c r="H1295" i="1" s="1"/>
  <c r="C1295" i="1"/>
  <c r="D1294" i="1"/>
  <c r="C1294" i="1"/>
  <c r="G1294" i="1" s="1"/>
  <c r="D1293" i="1"/>
  <c r="C1293" i="1"/>
  <c r="G1293" i="1" s="1"/>
  <c r="H1292" i="1"/>
  <c r="D1292" i="1"/>
  <c r="C1292" i="1"/>
  <c r="D1291" i="1"/>
  <c r="H1291" i="1" s="1"/>
  <c r="C1291" i="1"/>
  <c r="D1290" i="1"/>
  <c r="C1290" i="1"/>
  <c r="G1290" i="1" s="1"/>
  <c r="D1289" i="1"/>
  <c r="C1289" i="1"/>
  <c r="G1289" i="1" s="1"/>
  <c r="H1288" i="1"/>
  <c r="D1288" i="1"/>
  <c r="C1288" i="1"/>
  <c r="D1287" i="1"/>
  <c r="H1287" i="1" s="1"/>
  <c r="C1287" i="1"/>
  <c r="D1286" i="1"/>
  <c r="C1286" i="1"/>
  <c r="G1286" i="1" s="1"/>
  <c r="D1285" i="1"/>
  <c r="C1285" i="1"/>
  <c r="G1285" i="1" s="1"/>
  <c r="H1284" i="1"/>
  <c r="D1284" i="1"/>
  <c r="C1284" i="1"/>
  <c r="D1283" i="1"/>
  <c r="H1283" i="1" s="1"/>
  <c r="C1283" i="1"/>
  <c r="D1282" i="1"/>
  <c r="C1282" i="1"/>
  <c r="G1282" i="1" s="1"/>
  <c r="D1281" i="1"/>
  <c r="C1281" i="1"/>
  <c r="G1281" i="1" s="1"/>
  <c r="H1280" i="1"/>
  <c r="D1280" i="1"/>
  <c r="C1280" i="1"/>
  <c r="D1279" i="1"/>
  <c r="H1279" i="1" s="1"/>
  <c r="C1279" i="1"/>
  <c r="D1278" i="1"/>
  <c r="C1278" i="1"/>
  <c r="G1278" i="1" s="1"/>
  <c r="D1277" i="1"/>
  <c r="C1277" i="1"/>
  <c r="G1277" i="1" s="1"/>
  <c r="H1276" i="1"/>
  <c r="D1276" i="1"/>
  <c r="C1276" i="1"/>
  <c r="D1275" i="1"/>
  <c r="H1275" i="1" s="1"/>
  <c r="C1275" i="1"/>
  <c r="D1274" i="1"/>
  <c r="C1274" i="1"/>
  <c r="G1274" i="1" s="1"/>
  <c r="D1273" i="1"/>
  <c r="C1273" i="1"/>
  <c r="G1273" i="1" s="1"/>
  <c r="H1272" i="1"/>
  <c r="D1272" i="1"/>
  <c r="C1272" i="1"/>
  <c r="D1271" i="1"/>
  <c r="H1271" i="1" s="1"/>
  <c r="C1271" i="1"/>
  <c r="D1270" i="1"/>
  <c r="C1270" i="1"/>
  <c r="G1270" i="1" s="1"/>
  <c r="D1269" i="1"/>
  <c r="C1269" i="1"/>
  <c r="G1269" i="1" s="1"/>
  <c r="H1268" i="1"/>
  <c r="D1268" i="1"/>
  <c r="C1268" i="1"/>
  <c r="D1267" i="1"/>
  <c r="H1267" i="1" s="1"/>
  <c r="C1267" i="1"/>
  <c r="D1266" i="1"/>
  <c r="C1266" i="1"/>
  <c r="G1266" i="1" s="1"/>
  <c r="D1265" i="1"/>
  <c r="C1265" i="1"/>
  <c r="G1265" i="1" s="1"/>
  <c r="H1264" i="1"/>
  <c r="D1264" i="1"/>
  <c r="C1264" i="1"/>
  <c r="D1263" i="1"/>
  <c r="H1263" i="1" s="1"/>
  <c r="C1263" i="1"/>
  <c r="D1262" i="1"/>
  <c r="C1262" i="1"/>
  <c r="G1262" i="1" s="1"/>
  <c r="D1261" i="1"/>
  <c r="C1261" i="1"/>
  <c r="G1261" i="1" s="1"/>
  <c r="H1260" i="1"/>
  <c r="D1260" i="1"/>
  <c r="C1260" i="1"/>
  <c r="D1259" i="1"/>
  <c r="H1259" i="1" s="1"/>
  <c r="C1259" i="1"/>
  <c r="D1258" i="1"/>
  <c r="C1258" i="1"/>
  <c r="G1258" i="1" s="1"/>
  <c r="D1257" i="1"/>
  <c r="C1257" i="1"/>
  <c r="G1257" i="1" s="1"/>
  <c r="H1256" i="1"/>
  <c r="D1256" i="1"/>
  <c r="C1256" i="1"/>
  <c r="D1255" i="1"/>
  <c r="H1255" i="1" s="1"/>
  <c r="C1255" i="1"/>
  <c r="D1254" i="1"/>
  <c r="C1254" i="1"/>
  <c r="G1254" i="1" s="1"/>
  <c r="D1253" i="1"/>
  <c r="C1253" i="1"/>
  <c r="G1253" i="1" s="1"/>
  <c r="H1252" i="1"/>
  <c r="D1252" i="1"/>
  <c r="C1252" i="1"/>
  <c r="D1251" i="1"/>
  <c r="H1251" i="1" s="1"/>
  <c r="C1251" i="1"/>
  <c r="D1250" i="1"/>
  <c r="C1250" i="1"/>
  <c r="G1250" i="1" s="1"/>
  <c r="D1249" i="1"/>
  <c r="C1249" i="1"/>
  <c r="G1249" i="1" s="1"/>
  <c r="H1248" i="1"/>
  <c r="D1248" i="1"/>
  <c r="C1248" i="1"/>
  <c r="D1247" i="1"/>
  <c r="H1247" i="1" s="1"/>
  <c r="C1247" i="1"/>
  <c r="D1246" i="1"/>
  <c r="C1246" i="1"/>
  <c r="G1246" i="1" s="1"/>
  <c r="D1245" i="1"/>
  <c r="C1245" i="1"/>
  <c r="G1245" i="1" s="1"/>
  <c r="H1244" i="1"/>
  <c r="D1244" i="1"/>
  <c r="C1244" i="1"/>
  <c r="D1243" i="1"/>
  <c r="H1243" i="1" s="1"/>
  <c r="C1243" i="1"/>
  <c r="D1242" i="1"/>
  <c r="C1242" i="1"/>
  <c r="G1242" i="1" s="1"/>
  <c r="D1241" i="1"/>
  <c r="C1241" i="1"/>
  <c r="G1241" i="1" s="1"/>
  <c r="H1240" i="1"/>
  <c r="D1240" i="1"/>
  <c r="C1240" i="1"/>
  <c r="D1239" i="1"/>
  <c r="H1239" i="1" s="1"/>
  <c r="C1239" i="1"/>
  <c r="D1238" i="1"/>
  <c r="C1238" i="1"/>
  <c r="G1238" i="1" s="1"/>
  <c r="D1237" i="1"/>
  <c r="C1237" i="1"/>
  <c r="G1237" i="1" s="1"/>
  <c r="H1236" i="1"/>
  <c r="D1236" i="1"/>
  <c r="C1236" i="1"/>
  <c r="D1235" i="1"/>
  <c r="D1234" i="1"/>
  <c r="C1234" i="1"/>
  <c r="G1234" i="1" s="1"/>
  <c r="D1233" i="1"/>
  <c r="C1233" i="1"/>
  <c r="G1233" i="1" s="1"/>
  <c r="H1232" i="1"/>
  <c r="D1232" i="1"/>
  <c r="C1232" i="1"/>
  <c r="D1231" i="1"/>
  <c r="H1231" i="1" s="1"/>
  <c r="C1231" i="1"/>
  <c r="D1230" i="1"/>
  <c r="C1230" i="1"/>
  <c r="G1230" i="1" s="1"/>
  <c r="D1229" i="1"/>
  <c r="C1229" i="1"/>
  <c r="G1229" i="1" s="1"/>
  <c r="H1228" i="1"/>
  <c r="D1228" i="1"/>
  <c r="C1228" i="1"/>
  <c r="D1227" i="1"/>
  <c r="H1227" i="1" s="1"/>
  <c r="C1227" i="1"/>
  <c r="D1226" i="1"/>
  <c r="C1226" i="1"/>
  <c r="G1226" i="1" s="1"/>
  <c r="D1225" i="1"/>
  <c r="C1225" i="1"/>
  <c r="G1225" i="1" s="1"/>
  <c r="H1224" i="1"/>
  <c r="D1224" i="1"/>
  <c r="C1224" i="1"/>
  <c r="D1223" i="1"/>
  <c r="H1223" i="1" s="1"/>
  <c r="C1223" i="1"/>
  <c r="D1222" i="1"/>
  <c r="D1221" i="1"/>
  <c r="C1221" i="1"/>
  <c r="G1221" i="1" s="1"/>
  <c r="H1220" i="1"/>
  <c r="D1220" i="1"/>
  <c r="C1220" i="1"/>
  <c r="D1219" i="1"/>
  <c r="H1219" i="1" s="1"/>
  <c r="C1219" i="1"/>
  <c r="D1218" i="1"/>
  <c r="C1218" i="1"/>
  <c r="G1218" i="1" s="1"/>
  <c r="D1217" i="1"/>
  <c r="C1217" i="1"/>
  <c r="G1217" i="1" s="1"/>
  <c r="H1216" i="1"/>
  <c r="D1216" i="1"/>
  <c r="C1216" i="1"/>
  <c r="D1215" i="1"/>
  <c r="D1213" i="1"/>
  <c r="C1213" i="1"/>
  <c r="G1213" i="1" s="1"/>
  <c r="H1212" i="1"/>
  <c r="D1212" i="1"/>
  <c r="C1212" i="1"/>
  <c r="D1211" i="1"/>
  <c r="H1211" i="1" s="1"/>
  <c r="C1211" i="1"/>
  <c r="D1210" i="1"/>
  <c r="C1210" i="1"/>
  <c r="D1209" i="1"/>
  <c r="C1209" i="1"/>
  <c r="G1209" i="1" s="1"/>
  <c r="H1208" i="1"/>
  <c r="D1208" i="1"/>
  <c r="C1208" i="1"/>
  <c r="D1207" i="1"/>
  <c r="H1207" i="1" s="1"/>
  <c r="C1207" i="1"/>
  <c r="D1206" i="1"/>
  <c r="C1206" i="1"/>
  <c r="D1205" i="1"/>
  <c r="C1205" i="1"/>
  <c r="G1205" i="1" s="1"/>
  <c r="H1204" i="1"/>
  <c r="D1204" i="1"/>
  <c r="C1204" i="1"/>
  <c r="D1203" i="1"/>
  <c r="H1203" i="1" s="1"/>
  <c r="C1203" i="1"/>
  <c r="D1202" i="1"/>
  <c r="C1202" i="1"/>
  <c r="D1201" i="1"/>
  <c r="C1201" i="1"/>
  <c r="G1201" i="1" s="1"/>
  <c r="H1200" i="1"/>
  <c r="D1200" i="1"/>
  <c r="C1200" i="1"/>
  <c r="D1199" i="1"/>
  <c r="H1199" i="1" s="1"/>
  <c r="C1199" i="1"/>
  <c r="D1198" i="1"/>
  <c r="C1198" i="1"/>
  <c r="D1197" i="1"/>
  <c r="C1197" i="1"/>
  <c r="G1197" i="1" s="1"/>
  <c r="H1196" i="1"/>
  <c r="D1196" i="1"/>
  <c r="C1196" i="1"/>
  <c r="D1195" i="1"/>
  <c r="H1195" i="1" s="1"/>
  <c r="C1195" i="1"/>
  <c r="D1194" i="1"/>
  <c r="C1194" i="1"/>
  <c r="D1193" i="1"/>
  <c r="C1193" i="1"/>
  <c r="G1193" i="1" s="1"/>
  <c r="H1192" i="1"/>
  <c r="D1192" i="1"/>
  <c r="C1192" i="1"/>
  <c r="D1191" i="1"/>
  <c r="H1191" i="1" s="1"/>
  <c r="C1191" i="1"/>
  <c r="D1190" i="1"/>
  <c r="C1190" i="1"/>
  <c r="D1189" i="1"/>
  <c r="C1189" i="1"/>
  <c r="G1189" i="1" s="1"/>
  <c r="H1188" i="1"/>
  <c r="D1188" i="1"/>
  <c r="C1188" i="1"/>
  <c r="D1187" i="1"/>
  <c r="H1187" i="1" s="1"/>
  <c r="C1187" i="1"/>
  <c r="D1186" i="1"/>
  <c r="C1186" i="1"/>
  <c r="D1185" i="1"/>
  <c r="C1185" i="1"/>
  <c r="G1185" i="1" s="1"/>
  <c r="H1184" i="1"/>
  <c r="D1184" i="1"/>
  <c r="C1184" i="1"/>
  <c r="D1183" i="1"/>
  <c r="H1183" i="1" s="1"/>
  <c r="C1183" i="1"/>
  <c r="D1182" i="1"/>
  <c r="C1182" i="1"/>
  <c r="D1181" i="1"/>
  <c r="C1181" i="1"/>
  <c r="G1181" i="1" s="1"/>
  <c r="H1180" i="1"/>
  <c r="D1180" i="1"/>
  <c r="C1180" i="1"/>
  <c r="D1179" i="1"/>
  <c r="H1179" i="1" s="1"/>
  <c r="C1179" i="1"/>
  <c r="D1178" i="1"/>
  <c r="C1178" i="1"/>
  <c r="D1177" i="1"/>
  <c r="C1177" i="1"/>
  <c r="G1177" i="1" s="1"/>
  <c r="H1176" i="1"/>
  <c r="D1176" i="1"/>
  <c r="C1176" i="1"/>
  <c r="D1175" i="1"/>
  <c r="H1175" i="1" s="1"/>
  <c r="C1175" i="1"/>
  <c r="D1174" i="1"/>
  <c r="C1174" i="1"/>
  <c r="D1173" i="1"/>
  <c r="C1173" i="1"/>
  <c r="G1173" i="1" s="1"/>
  <c r="H1172" i="1"/>
  <c r="D1172" i="1"/>
  <c r="C1172" i="1"/>
  <c r="D1171" i="1"/>
  <c r="H1171" i="1" s="1"/>
  <c r="C1171" i="1"/>
  <c r="D1170" i="1"/>
  <c r="C1170" i="1"/>
  <c r="D1169" i="1"/>
  <c r="C1169" i="1"/>
  <c r="G1169" i="1" s="1"/>
  <c r="H1168" i="1"/>
  <c r="D1168" i="1"/>
  <c r="C1168" i="1"/>
  <c r="D1167" i="1"/>
  <c r="D1166" i="1"/>
  <c r="C1166" i="1"/>
  <c r="D1165" i="1"/>
  <c r="C1165" i="1"/>
  <c r="G1165" i="1" s="1"/>
  <c r="H1164" i="1"/>
  <c r="D1164" i="1"/>
  <c r="C1164" i="1"/>
  <c r="D1163" i="1"/>
  <c r="H1163" i="1" s="1"/>
  <c r="C1163" i="1"/>
  <c r="D1162" i="1"/>
  <c r="C1162" i="1"/>
  <c r="D1161" i="1"/>
  <c r="C1161" i="1"/>
  <c r="G1161" i="1" s="1"/>
  <c r="H1160" i="1"/>
  <c r="D1160" i="1"/>
  <c r="C1160" i="1"/>
  <c r="D1159" i="1"/>
  <c r="H1159" i="1" s="1"/>
  <c r="C1159" i="1"/>
  <c r="D1158" i="1"/>
  <c r="C1158" i="1"/>
  <c r="D1157" i="1"/>
  <c r="C1157" i="1"/>
  <c r="G1157" i="1" s="1"/>
  <c r="H1156" i="1"/>
  <c r="D1156" i="1"/>
  <c r="C1156" i="1"/>
  <c r="D1155" i="1"/>
  <c r="H1155" i="1" s="1"/>
  <c r="C1155" i="1"/>
  <c r="D1154" i="1"/>
  <c r="C1154" i="1"/>
  <c r="D1151" i="1"/>
  <c r="H1151" i="1" s="1"/>
  <c r="C1151" i="1"/>
  <c r="D1150" i="1"/>
  <c r="C1150" i="1"/>
  <c r="D1149" i="1"/>
  <c r="C1149" i="1"/>
  <c r="G1149" i="1" s="1"/>
  <c r="H1148" i="1"/>
  <c r="D1148" i="1"/>
  <c r="C1148" i="1"/>
  <c r="D1147" i="1"/>
  <c r="H1147" i="1" s="1"/>
  <c r="C1147" i="1"/>
  <c r="D1146" i="1"/>
  <c r="C1146" i="1"/>
  <c r="D1145" i="1"/>
  <c r="C1145" i="1"/>
  <c r="G1145" i="1" s="1"/>
  <c r="H1144" i="1"/>
  <c r="D1144" i="1"/>
  <c r="C1144" i="1"/>
  <c r="D1143" i="1"/>
  <c r="H1143" i="1" s="1"/>
  <c r="C1143" i="1"/>
  <c r="D1142" i="1"/>
  <c r="C1142" i="1"/>
  <c r="D1141" i="1"/>
  <c r="C1141" i="1"/>
  <c r="G1141" i="1" s="1"/>
  <c r="H1140" i="1"/>
  <c r="D1140" i="1"/>
  <c r="C1140" i="1"/>
  <c r="D1139" i="1"/>
  <c r="H1139" i="1" s="1"/>
  <c r="C1139" i="1"/>
  <c r="D1138" i="1"/>
  <c r="C1138" i="1"/>
  <c r="D1137" i="1"/>
  <c r="C1137" i="1"/>
  <c r="G1137" i="1" s="1"/>
  <c r="H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D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C990" i="1"/>
  <c r="H989" i="1"/>
  <c r="G989" i="1"/>
  <c r="D989" i="1"/>
  <c r="C989" i="1"/>
  <c r="H988" i="1"/>
  <c r="G988" i="1"/>
  <c r="D988" i="1"/>
  <c r="C988" i="1"/>
  <c r="H987" i="1"/>
  <c r="G987" i="1"/>
  <c r="D987" i="1"/>
  <c r="C987" i="1"/>
  <c r="H986" i="1"/>
  <c r="G986" i="1"/>
  <c r="D986" i="1"/>
  <c r="C986" i="1"/>
  <c r="C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D645" i="1"/>
  <c r="H645" i="1" s="1"/>
  <c r="C645" i="1"/>
  <c r="D644" i="1"/>
  <c r="G644" i="1" s="1"/>
  <c r="C644" i="1"/>
  <c r="H643" i="1"/>
  <c r="G643" i="1"/>
  <c r="D643" i="1"/>
  <c r="C643" i="1"/>
  <c r="H642" i="1"/>
  <c r="G642" i="1"/>
  <c r="D642" i="1"/>
  <c r="C642" i="1"/>
  <c r="H641" i="1"/>
  <c r="G641" i="1"/>
  <c r="D641" i="1"/>
  <c r="C641" i="1"/>
  <c r="C638" i="1"/>
  <c r="D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D589" i="1"/>
  <c r="H589" i="1" s="1"/>
  <c r="C589" i="1"/>
  <c r="G588" i="1"/>
  <c r="D588" i="1"/>
  <c r="H588" i="1" s="1"/>
  <c r="C588" i="1"/>
  <c r="D587" i="1"/>
  <c r="D586" i="1"/>
  <c r="G586" i="1" s="1"/>
  <c r="C586" i="1"/>
  <c r="H585" i="1"/>
  <c r="D585" i="1"/>
  <c r="G585" i="1" s="1"/>
  <c r="C585" i="1"/>
  <c r="H584" i="1"/>
  <c r="D584" i="1"/>
  <c r="G584" i="1" s="1"/>
  <c r="C584" i="1"/>
  <c r="D583" i="1"/>
  <c r="G583" i="1" s="1"/>
  <c r="C583" i="1"/>
  <c r="D582" i="1"/>
  <c r="G582" i="1" s="1"/>
  <c r="C582" i="1"/>
  <c r="H581" i="1"/>
  <c r="D581" i="1"/>
  <c r="G581" i="1" s="1"/>
  <c r="C581" i="1"/>
  <c r="H580" i="1"/>
  <c r="D580" i="1"/>
  <c r="G580" i="1" s="1"/>
  <c r="C580" i="1"/>
  <c r="D579" i="1"/>
  <c r="G579" i="1" s="1"/>
  <c r="C579" i="1"/>
  <c r="D578" i="1"/>
  <c r="G578" i="1" s="1"/>
  <c r="C578" i="1"/>
  <c r="H577" i="1"/>
  <c r="D577" i="1"/>
  <c r="G577" i="1" s="1"/>
  <c r="C577" i="1"/>
  <c r="H576" i="1"/>
  <c r="D576" i="1"/>
  <c r="G576" i="1" s="1"/>
  <c r="C576" i="1"/>
  <c r="D575" i="1"/>
  <c r="G575" i="1" s="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D522" i="1"/>
  <c r="D521" i="1"/>
  <c r="C521" i="1"/>
  <c r="H521" i="1" s="1"/>
  <c r="G520" i="1"/>
  <c r="D520" i="1"/>
  <c r="C520" i="1"/>
  <c r="H520" i="1" s="1"/>
  <c r="G519" i="1"/>
  <c r="D519" i="1"/>
  <c r="C519" i="1"/>
  <c r="D518" i="1"/>
  <c r="C518" i="1"/>
  <c r="D517" i="1"/>
  <c r="C517" i="1"/>
  <c r="H517" i="1" s="1"/>
  <c r="G516" i="1"/>
  <c r="D516" i="1"/>
  <c r="C516" i="1"/>
  <c r="H516" i="1" s="1"/>
  <c r="G515" i="1"/>
  <c r="D515" i="1"/>
  <c r="C515" i="1"/>
  <c r="D514" i="1"/>
  <c r="C514" i="1"/>
  <c r="D513" i="1"/>
  <c r="C513" i="1"/>
  <c r="H513" i="1" s="1"/>
  <c r="G512" i="1"/>
  <c r="D512" i="1"/>
  <c r="C512" i="1"/>
  <c r="H512" i="1" s="1"/>
  <c r="G511" i="1"/>
  <c r="D511" i="1"/>
  <c r="C511" i="1"/>
  <c r="D510" i="1"/>
  <c r="C510" i="1"/>
  <c r="D509" i="1"/>
  <c r="C509" i="1"/>
  <c r="H509" i="1" s="1"/>
  <c r="G508" i="1"/>
  <c r="D508" i="1"/>
  <c r="C508" i="1"/>
  <c r="H508" i="1" s="1"/>
  <c r="G507" i="1"/>
  <c r="D507" i="1"/>
  <c r="C507" i="1"/>
  <c r="D506" i="1"/>
  <c r="C506" i="1"/>
  <c r="D505" i="1"/>
  <c r="C505" i="1"/>
  <c r="H505" i="1" s="1"/>
  <c r="G504" i="1"/>
  <c r="D504" i="1"/>
  <c r="C504" i="1"/>
  <c r="H504" i="1" s="1"/>
  <c r="G503" i="1"/>
  <c r="D503" i="1"/>
  <c r="C503" i="1"/>
  <c r="D502" i="1"/>
  <c r="C502" i="1"/>
  <c r="D501" i="1"/>
  <c r="C501" i="1"/>
  <c r="H501" i="1" s="1"/>
  <c r="G500" i="1"/>
  <c r="D500" i="1"/>
  <c r="C500" i="1"/>
  <c r="H500" i="1" s="1"/>
  <c r="G499" i="1"/>
  <c r="D499" i="1"/>
  <c r="C499" i="1"/>
  <c r="D498" i="1"/>
  <c r="C498" i="1"/>
  <c r="D497" i="1"/>
  <c r="C497" i="1"/>
  <c r="H497" i="1" s="1"/>
  <c r="G496" i="1"/>
  <c r="D496" i="1"/>
  <c r="C496" i="1"/>
  <c r="H496" i="1" s="1"/>
  <c r="G495" i="1"/>
  <c r="D495" i="1"/>
  <c r="C495" i="1"/>
  <c r="D494" i="1"/>
  <c r="C494" i="1"/>
  <c r="D493" i="1"/>
  <c r="C493" i="1"/>
  <c r="H493" i="1" s="1"/>
  <c r="G492" i="1"/>
  <c r="D492" i="1"/>
  <c r="C492" i="1"/>
  <c r="H492" i="1" s="1"/>
  <c r="G491" i="1"/>
  <c r="D491" i="1"/>
  <c r="C491" i="1"/>
  <c r="D490" i="1"/>
  <c r="C490" i="1"/>
  <c r="D489" i="1"/>
  <c r="C489" i="1"/>
  <c r="H489" i="1" s="1"/>
  <c r="G488" i="1"/>
  <c r="D488" i="1"/>
  <c r="C488" i="1"/>
  <c r="H488" i="1" s="1"/>
  <c r="G487" i="1"/>
  <c r="D487" i="1"/>
  <c r="C487" i="1"/>
  <c r="D486" i="1"/>
  <c r="C486" i="1"/>
  <c r="D485" i="1"/>
  <c r="C485" i="1"/>
  <c r="H485" i="1" s="1"/>
  <c r="G484" i="1"/>
  <c r="D484" i="1"/>
  <c r="C484" i="1"/>
  <c r="H484" i="1" s="1"/>
  <c r="G483" i="1"/>
  <c r="D483" i="1"/>
  <c r="C483" i="1"/>
  <c r="D482" i="1"/>
  <c r="C482" i="1"/>
  <c r="D481" i="1"/>
  <c r="C481" i="1"/>
  <c r="H481" i="1" s="1"/>
  <c r="G480" i="1"/>
  <c r="D480" i="1"/>
  <c r="C480" i="1"/>
  <c r="H480" i="1" s="1"/>
  <c r="G479" i="1"/>
  <c r="D479" i="1"/>
  <c r="C479" i="1"/>
  <c r="C478" i="1"/>
  <c r="D477" i="1"/>
  <c r="C477" i="1"/>
  <c r="H477" i="1" s="1"/>
  <c r="G476" i="1"/>
  <c r="D476" i="1"/>
  <c r="C476" i="1"/>
  <c r="H476" i="1" s="1"/>
  <c r="G475" i="1"/>
  <c r="D475" i="1"/>
  <c r="C475" i="1"/>
  <c r="D474" i="1"/>
  <c r="C474" i="1"/>
  <c r="D473" i="1"/>
  <c r="C473" i="1"/>
  <c r="H473" i="1" s="1"/>
  <c r="G472" i="1"/>
  <c r="D472" i="1"/>
  <c r="C472" i="1"/>
  <c r="H472" i="1" s="1"/>
  <c r="G471" i="1"/>
  <c r="D471" i="1"/>
  <c r="C471" i="1"/>
  <c r="D470" i="1"/>
  <c r="C470" i="1"/>
  <c r="D469" i="1"/>
  <c r="C469" i="1"/>
  <c r="H469" i="1" s="1"/>
  <c r="G468" i="1"/>
  <c r="D468" i="1"/>
  <c r="C468" i="1"/>
  <c r="H468" i="1" s="1"/>
  <c r="G467" i="1"/>
  <c r="D467" i="1"/>
  <c r="C467" i="1"/>
  <c r="D466" i="1"/>
  <c r="C466" i="1"/>
  <c r="D465" i="1"/>
  <c r="C465" i="1"/>
  <c r="H465" i="1" s="1"/>
  <c r="G464" i="1"/>
  <c r="D464" i="1"/>
  <c r="C464" i="1"/>
  <c r="H464" i="1" s="1"/>
  <c r="G463" i="1"/>
  <c r="D463" i="1"/>
  <c r="C463" i="1"/>
  <c r="D462" i="1"/>
  <c r="C462" i="1"/>
  <c r="D461" i="1"/>
  <c r="C461" i="1"/>
  <c r="H461" i="1" s="1"/>
  <c r="G460" i="1"/>
  <c r="D460" i="1"/>
  <c r="C460" i="1"/>
  <c r="H460" i="1" s="1"/>
  <c r="G459" i="1"/>
  <c r="D459" i="1"/>
  <c r="C459" i="1"/>
  <c r="D458" i="1"/>
  <c r="C458" i="1"/>
  <c r="D457" i="1"/>
  <c r="C457" i="1"/>
  <c r="H457" i="1" s="1"/>
  <c r="G456" i="1"/>
  <c r="D456" i="1"/>
  <c r="C456" i="1"/>
  <c r="H456" i="1" s="1"/>
  <c r="G455" i="1"/>
  <c r="D455" i="1"/>
  <c r="C455" i="1"/>
  <c r="D454" i="1"/>
  <c r="C454" i="1"/>
  <c r="D453" i="1"/>
  <c r="G452" i="1"/>
  <c r="D452" i="1"/>
  <c r="C452" i="1"/>
  <c r="H452" i="1" s="1"/>
  <c r="G451" i="1"/>
  <c r="D451" i="1"/>
  <c r="C451" i="1"/>
  <c r="D450" i="1"/>
  <c r="C450" i="1"/>
  <c r="D449" i="1"/>
  <c r="C449" i="1"/>
  <c r="H449" i="1" s="1"/>
  <c r="G448" i="1"/>
  <c r="D448" i="1"/>
  <c r="C448" i="1"/>
  <c r="H448" i="1" s="1"/>
  <c r="G447" i="1"/>
  <c r="D447" i="1"/>
  <c r="C447" i="1"/>
  <c r="D446" i="1"/>
  <c r="C446" i="1"/>
  <c r="D445" i="1"/>
  <c r="C445" i="1"/>
  <c r="H445" i="1" s="1"/>
  <c r="G444" i="1"/>
  <c r="D444" i="1"/>
  <c r="C444" i="1"/>
  <c r="H444" i="1" s="1"/>
  <c r="G443" i="1"/>
  <c r="D443" i="1"/>
  <c r="C443" i="1"/>
  <c r="D442" i="1"/>
  <c r="C442" i="1"/>
  <c r="D441" i="1"/>
  <c r="C441" i="1"/>
  <c r="H441" i="1" s="1"/>
  <c r="G440" i="1"/>
  <c r="D440" i="1"/>
  <c r="C440" i="1"/>
  <c r="H440" i="1" s="1"/>
  <c r="G439" i="1"/>
  <c r="D439" i="1"/>
  <c r="C439" i="1"/>
  <c r="D438" i="1"/>
  <c r="C438" i="1"/>
  <c r="D437" i="1"/>
  <c r="C437" i="1"/>
  <c r="H437" i="1" s="1"/>
  <c r="G436" i="1"/>
  <c r="D436" i="1"/>
  <c r="C436" i="1"/>
  <c r="H436" i="1" s="1"/>
  <c r="G435" i="1"/>
  <c r="D435" i="1"/>
  <c r="C435" i="1"/>
  <c r="D434" i="1"/>
  <c r="C434" i="1"/>
  <c r="D433" i="1"/>
  <c r="C433" i="1"/>
  <c r="H433" i="1" s="1"/>
  <c r="G432" i="1"/>
  <c r="D432" i="1"/>
  <c r="C432" i="1"/>
  <c r="H432" i="1" s="1"/>
  <c r="G431" i="1"/>
  <c r="D431" i="1"/>
  <c r="C431" i="1"/>
  <c r="D430" i="1"/>
  <c r="C430" i="1"/>
  <c r="D429" i="1"/>
  <c r="C429" i="1"/>
  <c r="H429" i="1" s="1"/>
  <c r="G428" i="1"/>
  <c r="D428" i="1"/>
  <c r="C428" i="1"/>
  <c r="H428" i="1" s="1"/>
  <c r="G427" i="1"/>
  <c r="D427" i="1"/>
  <c r="C427" i="1"/>
  <c r="D426" i="1"/>
  <c r="C426" i="1"/>
  <c r="D425" i="1"/>
  <c r="C425" i="1"/>
  <c r="H425" i="1" s="1"/>
  <c r="G424" i="1"/>
  <c r="D424" i="1"/>
  <c r="C424" i="1"/>
  <c r="H424" i="1" s="1"/>
  <c r="G423" i="1"/>
  <c r="D423" i="1"/>
  <c r="C423" i="1"/>
  <c r="D422" i="1"/>
  <c r="C422" i="1"/>
  <c r="D421" i="1"/>
  <c r="C421" i="1"/>
  <c r="H421" i="1" s="1"/>
  <c r="G420" i="1"/>
  <c r="D420" i="1"/>
  <c r="C420" i="1"/>
  <c r="H420" i="1" s="1"/>
  <c r="G419" i="1"/>
  <c r="D419" i="1"/>
  <c r="C419" i="1"/>
  <c r="D418" i="1"/>
  <c r="C418" i="1"/>
  <c r="D417" i="1"/>
  <c r="C417" i="1"/>
  <c r="H417" i="1" s="1"/>
  <c r="G416" i="1"/>
  <c r="D416" i="1"/>
  <c r="C416" i="1"/>
  <c r="H416" i="1" s="1"/>
  <c r="G415" i="1"/>
  <c r="D415" i="1"/>
  <c r="C415" i="1"/>
  <c r="D413" i="1"/>
  <c r="C413" i="1"/>
  <c r="H413" i="1" s="1"/>
  <c r="G412" i="1"/>
  <c r="D412" i="1"/>
  <c r="C412" i="1"/>
  <c r="H412" i="1" s="1"/>
  <c r="G411" i="1"/>
  <c r="D411" i="1"/>
  <c r="C411" i="1"/>
  <c r="D406" i="1"/>
  <c r="C406" i="1"/>
  <c r="D405" i="1"/>
  <c r="C405" i="1"/>
  <c r="H405" i="1" s="1"/>
  <c r="G404" i="1"/>
  <c r="D404" i="1"/>
  <c r="C404" i="1"/>
  <c r="H404" i="1" s="1"/>
  <c r="D401" i="1"/>
  <c r="C401" i="1"/>
  <c r="H401" i="1" s="1"/>
  <c r="G400" i="1"/>
  <c r="D400" i="1"/>
  <c r="C400" i="1"/>
  <c r="H400" i="1" s="1"/>
  <c r="G399" i="1"/>
  <c r="D399" i="1"/>
  <c r="C399" i="1"/>
  <c r="D398" i="1"/>
  <c r="C398" i="1"/>
  <c r="D397" i="1"/>
  <c r="C397" i="1"/>
  <c r="H397" i="1" s="1"/>
  <c r="G396" i="1"/>
  <c r="D396" i="1"/>
  <c r="C396" i="1"/>
  <c r="H396" i="1" s="1"/>
  <c r="G395" i="1"/>
  <c r="D395" i="1"/>
  <c r="C395" i="1"/>
  <c r="D394" i="1"/>
  <c r="C394" i="1"/>
  <c r="D393" i="1"/>
  <c r="C393" i="1"/>
  <c r="H393" i="1" s="1"/>
  <c r="G392" i="1"/>
  <c r="D392" i="1"/>
  <c r="C392" i="1"/>
  <c r="H392" i="1" s="1"/>
  <c r="G391" i="1"/>
  <c r="D391" i="1"/>
  <c r="C391" i="1"/>
  <c r="D390" i="1"/>
  <c r="C390" i="1"/>
  <c r="D389" i="1"/>
  <c r="C389" i="1"/>
  <c r="H389" i="1" s="1"/>
  <c r="G388" i="1"/>
  <c r="D388" i="1"/>
  <c r="C388" i="1"/>
  <c r="H388" i="1" s="1"/>
  <c r="G387" i="1"/>
  <c r="D387" i="1"/>
  <c r="C387" i="1"/>
  <c r="D386" i="1"/>
  <c r="C386" i="1"/>
  <c r="D385" i="1"/>
  <c r="C385" i="1"/>
  <c r="H385" i="1" s="1"/>
  <c r="G384" i="1"/>
  <c r="D384" i="1"/>
  <c r="C384" i="1"/>
  <c r="H384" i="1" s="1"/>
  <c r="G383" i="1"/>
  <c r="D383" i="1"/>
  <c r="C383" i="1"/>
  <c r="D382" i="1"/>
  <c r="C382" i="1"/>
  <c r="D381" i="1"/>
  <c r="C381" i="1"/>
  <c r="H381" i="1" s="1"/>
  <c r="G380" i="1"/>
  <c r="D380" i="1"/>
  <c r="C380" i="1"/>
  <c r="H380" i="1" s="1"/>
  <c r="G379" i="1"/>
  <c r="D379" i="1"/>
  <c r="C379" i="1"/>
  <c r="D378" i="1"/>
  <c r="C378" i="1"/>
  <c r="D377" i="1"/>
  <c r="C377" i="1"/>
  <c r="H377" i="1" s="1"/>
  <c r="G376" i="1"/>
  <c r="D376" i="1"/>
  <c r="C376" i="1"/>
  <c r="H376" i="1" s="1"/>
  <c r="G375" i="1"/>
  <c r="D375" i="1"/>
  <c r="C375" i="1"/>
  <c r="D374" i="1"/>
  <c r="C374" i="1"/>
  <c r="D373" i="1"/>
  <c r="C373" i="1"/>
  <c r="H373" i="1" s="1"/>
  <c r="G372" i="1"/>
  <c r="D372" i="1"/>
  <c r="C372" i="1"/>
  <c r="H372" i="1" s="1"/>
  <c r="G371" i="1"/>
  <c r="D371" i="1"/>
  <c r="C371" i="1"/>
  <c r="D370" i="1"/>
  <c r="C370" i="1"/>
  <c r="D369" i="1"/>
  <c r="C369" i="1"/>
  <c r="H369" i="1" s="1"/>
  <c r="G368" i="1"/>
  <c r="D368" i="1"/>
  <c r="C368" i="1"/>
  <c r="H368" i="1" s="1"/>
  <c r="G367" i="1"/>
  <c r="D367" i="1"/>
  <c r="C367" i="1"/>
  <c r="D366" i="1"/>
  <c r="C366" i="1"/>
  <c r="D365" i="1"/>
  <c r="C365" i="1"/>
  <c r="H365" i="1" s="1"/>
  <c r="G364" i="1"/>
  <c r="D364" i="1"/>
  <c r="C364" i="1"/>
  <c r="H364" i="1" s="1"/>
  <c r="G363" i="1"/>
  <c r="D363" i="1"/>
  <c r="C363" i="1"/>
  <c r="D362" i="1"/>
  <c r="C362" i="1"/>
  <c r="D361" i="1"/>
  <c r="C361" i="1"/>
  <c r="H361" i="1" s="1"/>
  <c r="G360" i="1"/>
  <c r="D360" i="1"/>
  <c r="C360" i="1"/>
  <c r="H360" i="1" s="1"/>
  <c r="G359" i="1"/>
  <c r="D359" i="1"/>
  <c r="C359" i="1"/>
  <c r="C358" i="1"/>
  <c r="D357" i="1"/>
  <c r="C357" i="1"/>
  <c r="H357" i="1" s="1"/>
  <c r="G356" i="1"/>
  <c r="D356" i="1"/>
  <c r="C356" i="1"/>
  <c r="H356" i="1" s="1"/>
  <c r="G355" i="1"/>
  <c r="D355" i="1"/>
  <c r="C355" i="1"/>
  <c r="D354" i="1"/>
  <c r="C354" i="1"/>
  <c r="D353" i="1"/>
  <c r="C353" i="1"/>
  <c r="H353" i="1" s="1"/>
  <c r="G352" i="1"/>
  <c r="D352" i="1"/>
  <c r="C352" i="1"/>
  <c r="H352" i="1" s="1"/>
  <c r="G351" i="1"/>
  <c r="D351" i="1"/>
  <c r="C351" i="1"/>
  <c r="D350" i="1"/>
  <c r="C350" i="1"/>
  <c r="D349" i="1"/>
  <c r="C349" i="1"/>
  <c r="H349" i="1" s="1"/>
  <c r="G348" i="1"/>
  <c r="D348" i="1"/>
  <c r="C348" i="1"/>
  <c r="H348" i="1" s="1"/>
  <c r="G347" i="1"/>
  <c r="D347" i="1"/>
  <c r="C347" i="1"/>
  <c r="D346" i="1"/>
  <c r="G344" i="1"/>
  <c r="D344" i="1"/>
  <c r="C344" i="1"/>
  <c r="H344" i="1" s="1"/>
  <c r="G343" i="1"/>
  <c r="D343" i="1"/>
  <c r="C343" i="1"/>
  <c r="D342" i="1"/>
  <c r="C342" i="1"/>
  <c r="D341" i="1"/>
  <c r="C341" i="1"/>
  <c r="H341" i="1" s="1"/>
  <c r="G340" i="1"/>
  <c r="D340" i="1"/>
  <c r="C340" i="1"/>
  <c r="H340" i="1" s="1"/>
  <c r="G339" i="1"/>
  <c r="D339" i="1"/>
  <c r="C339" i="1"/>
  <c r="D338" i="1"/>
  <c r="C338" i="1"/>
  <c r="D337" i="1"/>
  <c r="C337" i="1"/>
  <c r="H337" i="1" s="1"/>
  <c r="G336" i="1"/>
  <c r="D336" i="1"/>
  <c r="C336" i="1"/>
  <c r="H336" i="1" s="1"/>
  <c r="G335" i="1"/>
  <c r="D335" i="1"/>
  <c r="C335" i="1"/>
  <c r="D334" i="1"/>
  <c r="C334" i="1"/>
  <c r="D333" i="1"/>
  <c r="C333" i="1"/>
  <c r="H333" i="1" s="1"/>
  <c r="G332" i="1"/>
  <c r="D332" i="1"/>
  <c r="C332" i="1"/>
  <c r="H332" i="1" s="1"/>
  <c r="G331" i="1"/>
  <c r="D331" i="1"/>
  <c r="C331" i="1"/>
  <c r="D330" i="1"/>
  <c r="C330" i="1"/>
  <c r="D329" i="1"/>
  <c r="C329" i="1"/>
  <c r="H329" i="1" s="1"/>
  <c r="G328" i="1"/>
  <c r="D328" i="1"/>
  <c r="C328" i="1"/>
  <c r="H328" i="1" s="1"/>
  <c r="G327" i="1"/>
  <c r="D327" i="1"/>
  <c r="C327" i="1"/>
  <c r="D326" i="1"/>
  <c r="C326" i="1"/>
  <c r="D325" i="1"/>
  <c r="C325" i="1"/>
  <c r="H325" i="1" s="1"/>
  <c r="G324" i="1"/>
  <c r="D324" i="1"/>
  <c r="C324" i="1"/>
  <c r="H324" i="1" s="1"/>
  <c r="G323" i="1"/>
  <c r="D323" i="1"/>
  <c r="C323" i="1"/>
  <c r="D322" i="1"/>
  <c r="C322" i="1"/>
  <c r="D321" i="1"/>
  <c r="C321" i="1"/>
  <c r="H321" i="1" s="1"/>
  <c r="G320" i="1"/>
  <c r="D320" i="1"/>
  <c r="C320" i="1"/>
  <c r="H320" i="1" s="1"/>
  <c r="G319" i="1"/>
  <c r="D319" i="1"/>
  <c r="C319" i="1"/>
  <c r="D318" i="1"/>
  <c r="C318" i="1"/>
  <c r="D317" i="1"/>
  <c r="C317" i="1"/>
  <c r="H317" i="1" s="1"/>
  <c r="G316" i="1"/>
  <c r="D316" i="1"/>
  <c r="C316" i="1"/>
  <c r="H316" i="1" s="1"/>
  <c r="G315" i="1"/>
  <c r="D315" i="1"/>
  <c r="C315" i="1"/>
  <c r="D314" i="1"/>
  <c r="C314" i="1"/>
  <c r="D313" i="1"/>
  <c r="C313" i="1"/>
  <c r="H313" i="1" s="1"/>
  <c r="G312" i="1"/>
  <c r="D312" i="1"/>
  <c r="C312" i="1"/>
  <c r="H312" i="1" s="1"/>
  <c r="G311" i="1"/>
  <c r="D311" i="1"/>
  <c r="C311" i="1"/>
  <c r="D310" i="1"/>
  <c r="C310" i="1"/>
  <c r="D309" i="1"/>
  <c r="C309" i="1"/>
  <c r="H309" i="1" s="1"/>
  <c r="G308" i="1"/>
  <c r="D308" i="1"/>
  <c r="C308" i="1"/>
  <c r="H308" i="1" s="1"/>
  <c r="G307" i="1"/>
  <c r="D307" i="1"/>
  <c r="C307" i="1"/>
  <c r="D305" i="1"/>
  <c r="C305" i="1"/>
  <c r="H305" i="1" s="1"/>
  <c r="G304" i="1"/>
  <c r="D304" i="1"/>
  <c r="C304" i="1"/>
  <c r="H304" i="1" s="1"/>
  <c r="G303" i="1"/>
  <c r="D303" i="1"/>
  <c r="C303" i="1"/>
  <c r="D302" i="1"/>
  <c r="C302" i="1"/>
  <c r="D301" i="1"/>
  <c r="C301" i="1"/>
  <c r="H301" i="1" s="1"/>
  <c r="G300" i="1"/>
  <c r="D300" i="1"/>
  <c r="C300" i="1"/>
  <c r="H300" i="1" s="1"/>
  <c r="G299" i="1"/>
  <c r="D299" i="1"/>
  <c r="C299" i="1"/>
  <c r="D298" i="1"/>
  <c r="C298" i="1"/>
  <c r="D297" i="1"/>
  <c r="C297" i="1"/>
  <c r="H297" i="1" s="1"/>
  <c r="G296" i="1"/>
  <c r="D296" i="1"/>
  <c r="C296" i="1"/>
  <c r="H296" i="1" s="1"/>
  <c r="G295" i="1"/>
  <c r="D295" i="1"/>
  <c r="C295" i="1"/>
  <c r="G292" i="1"/>
  <c r="D292" i="1"/>
  <c r="C292" i="1"/>
  <c r="H292" i="1" s="1"/>
  <c r="G291" i="1"/>
  <c r="D291" i="1"/>
  <c r="C291" i="1"/>
  <c r="D290" i="1"/>
  <c r="C290" i="1"/>
  <c r="D289" i="1"/>
  <c r="C289" i="1"/>
  <c r="H289" i="1" s="1"/>
  <c r="G288" i="1"/>
  <c r="D288" i="1"/>
  <c r="C288" i="1"/>
  <c r="H288" i="1" s="1"/>
  <c r="G284" i="1"/>
  <c r="D284" i="1"/>
  <c r="C284" i="1"/>
  <c r="H284" i="1" s="1"/>
  <c r="G283" i="1"/>
  <c r="D283" i="1"/>
  <c r="C283" i="1"/>
  <c r="D282" i="1"/>
  <c r="C282" i="1"/>
  <c r="D281" i="1"/>
  <c r="C281" i="1"/>
  <c r="H281" i="1" s="1"/>
  <c r="G280" i="1"/>
  <c r="D280" i="1"/>
  <c r="C280" i="1"/>
  <c r="H280" i="1" s="1"/>
  <c r="G279" i="1"/>
  <c r="D279" i="1"/>
  <c r="C279" i="1"/>
  <c r="D278" i="1"/>
  <c r="C278" i="1"/>
  <c r="D277" i="1"/>
  <c r="C277" i="1"/>
  <c r="H277" i="1" s="1"/>
  <c r="G276" i="1"/>
  <c r="D276" i="1"/>
  <c r="C276" i="1"/>
  <c r="H276" i="1" s="1"/>
  <c r="G275" i="1"/>
  <c r="D275" i="1"/>
  <c r="C275" i="1"/>
  <c r="D274" i="1"/>
  <c r="C274" i="1"/>
  <c r="D273" i="1"/>
  <c r="C273" i="1"/>
  <c r="H273" i="1" s="1"/>
  <c r="G272" i="1"/>
  <c r="D272" i="1"/>
  <c r="C272" i="1"/>
  <c r="H272" i="1" s="1"/>
  <c r="G271" i="1"/>
  <c r="D271" i="1"/>
  <c r="C271" i="1"/>
  <c r="D270" i="1"/>
  <c r="C270" i="1"/>
  <c r="D269" i="1"/>
  <c r="C269" i="1"/>
  <c r="H269" i="1" s="1"/>
  <c r="G268" i="1"/>
  <c r="D268" i="1"/>
  <c r="C268" i="1"/>
  <c r="H268" i="1" s="1"/>
  <c r="G267" i="1"/>
  <c r="D267" i="1"/>
  <c r="C267" i="1"/>
  <c r="D266" i="1"/>
  <c r="C266" i="1"/>
  <c r="D265" i="1"/>
  <c r="C265" i="1"/>
  <c r="H265" i="1" s="1"/>
  <c r="G264" i="1"/>
  <c r="D264" i="1"/>
  <c r="C264" i="1"/>
  <c r="H264" i="1" s="1"/>
  <c r="G263" i="1"/>
  <c r="D263" i="1"/>
  <c r="C263" i="1"/>
  <c r="D262" i="1"/>
  <c r="C262" i="1"/>
  <c r="D261" i="1"/>
  <c r="C261" i="1"/>
  <c r="H261" i="1" s="1"/>
  <c r="G260" i="1"/>
  <c r="D260" i="1"/>
  <c r="C260" i="1"/>
  <c r="H260" i="1" s="1"/>
  <c r="D259" i="1"/>
  <c r="D258" i="1"/>
  <c r="C258" i="1"/>
  <c r="D257" i="1"/>
  <c r="C257" i="1"/>
  <c r="H257" i="1" s="1"/>
  <c r="G256" i="1"/>
  <c r="D256" i="1"/>
  <c r="C256" i="1"/>
  <c r="H256" i="1" s="1"/>
  <c r="G255" i="1"/>
  <c r="D255" i="1"/>
  <c r="C255" i="1"/>
  <c r="D254" i="1"/>
  <c r="C254" i="1"/>
  <c r="D253" i="1"/>
  <c r="C253" i="1"/>
  <c r="H253" i="1" s="1"/>
  <c r="G252" i="1"/>
  <c r="D252" i="1"/>
  <c r="C252" i="1"/>
  <c r="H252" i="1" s="1"/>
  <c r="G251" i="1"/>
  <c r="D251" i="1"/>
  <c r="C251" i="1"/>
  <c r="D250" i="1"/>
  <c r="C250" i="1"/>
  <c r="D249" i="1"/>
  <c r="C249" i="1"/>
  <c r="H249" i="1" s="1"/>
  <c r="G248" i="1"/>
  <c r="D248" i="1"/>
  <c r="C248" i="1"/>
  <c r="H248" i="1" s="1"/>
  <c r="G247" i="1"/>
  <c r="D247" i="1"/>
  <c r="C247" i="1"/>
  <c r="D246" i="1"/>
  <c r="C246" i="1"/>
  <c r="D245" i="1"/>
  <c r="C245" i="1"/>
  <c r="H245" i="1" s="1"/>
  <c r="G244" i="1"/>
  <c r="D244" i="1"/>
  <c r="C244" i="1"/>
  <c r="H244" i="1" s="1"/>
  <c r="G243" i="1"/>
  <c r="D243" i="1"/>
  <c r="C243" i="1"/>
  <c r="D242" i="1"/>
  <c r="C242" i="1"/>
  <c r="D241" i="1"/>
  <c r="C241" i="1"/>
  <c r="H241" i="1" s="1"/>
  <c r="G240" i="1"/>
  <c r="D240" i="1"/>
  <c r="C240" i="1"/>
  <c r="H240" i="1" s="1"/>
  <c r="G239" i="1"/>
  <c r="D239" i="1"/>
  <c r="C239" i="1"/>
  <c r="D238" i="1"/>
  <c r="C238" i="1"/>
  <c r="D237" i="1"/>
  <c r="C237" i="1"/>
  <c r="H237" i="1" s="1"/>
  <c r="G236" i="1"/>
  <c r="D236" i="1"/>
  <c r="C236" i="1"/>
  <c r="H236" i="1" s="1"/>
  <c r="G235" i="1"/>
  <c r="D235" i="1"/>
  <c r="C235" i="1"/>
  <c r="D234" i="1"/>
  <c r="C234" i="1"/>
  <c r="D233" i="1"/>
  <c r="C233" i="1"/>
  <c r="H233" i="1" s="1"/>
  <c r="G232" i="1"/>
  <c r="D232" i="1"/>
  <c r="C232" i="1"/>
  <c r="H232" i="1" s="1"/>
  <c r="G231" i="1"/>
  <c r="D231" i="1"/>
  <c r="C231" i="1"/>
  <c r="D230" i="1"/>
  <c r="C230" i="1"/>
  <c r="D229" i="1"/>
  <c r="C229" i="1"/>
  <c r="H229" i="1" s="1"/>
  <c r="G228" i="1"/>
  <c r="D228" i="1"/>
  <c r="C228" i="1"/>
  <c r="H228" i="1" s="1"/>
  <c r="G227" i="1"/>
  <c r="D227" i="1"/>
  <c r="C227" i="1"/>
  <c r="D226" i="1"/>
  <c r="C226" i="1"/>
  <c r="D225" i="1"/>
  <c r="C225" i="1"/>
  <c r="H225" i="1" s="1"/>
  <c r="G224" i="1"/>
  <c r="D224" i="1"/>
  <c r="C224" i="1"/>
  <c r="H224" i="1" s="1"/>
  <c r="G223" i="1"/>
  <c r="D223" i="1"/>
  <c r="C223" i="1"/>
  <c r="D222" i="1"/>
  <c r="C222" i="1"/>
  <c r="D221" i="1"/>
  <c r="C221" i="1"/>
  <c r="H221" i="1" s="1"/>
  <c r="D220" i="1"/>
  <c r="G219" i="1"/>
  <c r="D219" i="1"/>
  <c r="C219" i="1"/>
  <c r="D218" i="1"/>
  <c r="C218" i="1"/>
  <c r="D217" i="1"/>
  <c r="C217" i="1"/>
  <c r="H217" i="1" s="1"/>
  <c r="G216" i="1"/>
  <c r="D216" i="1"/>
  <c r="C216" i="1"/>
  <c r="H216" i="1" s="1"/>
  <c r="G215" i="1"/>
  <c r="D215" i="1"/>
  <c r="C215" i="1"/>
  <c r="D214" i="1"/>
  <c r="C214" i="1"/>
  <c r="D213" i="1"/>
  <c r="C213" i="1"/>
  <c r="H213" i="1" s="1"/>
  <c r="G212" i="1"/>
  <c r="D212" i="1"/>
  <c r="C212" i="1"/>
  <c r="H212" i="1" s="1"/>
  <c r="D211" i="1"/>
  <c r="D210" i="1"/>
  <c r="C210" i="1"/>
  <c r="D209" i="1"/>
  <c r="C209" i="1"/>
  <c r="H209" i="1" s="1"/>
  <c r="G208" i="1"/>
  <c r="D208" i="1"/>
  <c r="C208" i="1"/>
  <c r="H208" i="1" s="1"/>
  <c r="G207" i="1"/>
  <c r="D207" i="1"/>
  <c r="C207" i="1"/>
  <c r="G206" i="1"/>
  <c r="D206" i="1"/>
  <c r="H206" i="1" s="1"/>
  <c r="C206" i="1"/>
  <c r="G205" i="1"/>
  <c r="D205" i="1"/>
  <c r="H205" i="1" s="1"/>
  <c r="C205" i="1"/>
  <c r="G204" i="1"/>
  <c r="D204" i="1"/>
  <c r="H204" i="1" s="1"/>
  <c r="C204" i="1"/>
  <c r="G203" i="1"/>
  <c r="D203" i="1"/>
  <c r="H203" i="1" s="1"/>
  <c r="C203" i="1"/>
  <c r="G202" i="1"/>
  <c r="D202" i="1"/>
  <c r="H202" i="1" s="1"/>
  <c r="C202" i="1"/>
  <c r="G201" i="1"/>
  <c r="D201" i="1"/>
  <c r="H201" i="1" s="1"/>
  <c r="C201" i="1"/>
  <c r="G200" i="1"/>
  <c r="D200" i="1"/>
  <c r="H200" i="1" s="1"/>
  <c r="C200" i="1"/>
  <c r="G199" i="1"/>
  <c r="D199" i="1"/>
  <c r="H199" i="1" s="1"/>
  <c r="C199" i="1"/>
  <c r="G198" i="1"/>
  <c r="D198" i="1"/>
  <c r="H198" i="1" s="1"/>
  <c r="C198" i="1"/>
  <c r="G197" i="1"/>
  <c r="D197" i="1"/>
  <c r="H197" i="1" s="1"/>
  <c r="C197" i="1"/>
  <c r="G196" i="1"/>
  <c r="D196" i="1"/>
  <c r="H196" i="1" s="1"/>
  <c r="C196" i="1"/>
  <c r="G195" i="1"/>
  <c r="D195" i="1"/>
  <c r="H195" i="1" s="1"/>
  <c r="C195" i="1"/>
  <c r="G194" i="1"/>
  <c r="D194" i="1"/>
  <c r="H194" i="1" s="1"/>
  <c r="C194" i="1"/>
  <c r="G193" i="1"/>
  <c r="D193" i="1"/>
  <c r="H193" i="1" s="1"/>
  <c r="C193" i="1"/>
  <c r="D192" i="1"/>
  <c r="G191" i="1"/>
  <c r="D191" i="1"/>
  <c r="H191" i="1" s="1"/>
  <c r="C191" i="1"/>
  <c r="G190" i="1"/>
  <c r="D190" i="1"/>
  <c r="H190" i="1" s="1"/>
  <c r="C190" i="1"/>
  <c r="G189" i="1"/>
  <c r="D189" i="1"/>
  <c r="H189" i="1" s="1"/>
  <c r="C189" i="1"/>
  <c r="G188" i="1"/>
  <c r="D188" i="1"/>
  <c r="H188" i="1" s="1"/>
  <c r="C188" i="1"/>
  <c r="G187" i="1"/>
  <c r="D187" i="1"/>
  <c r="H187" i="1" s="1"/>
  <c r="C187" i="1"/>
  <c r="G186" i="1"/>
  <c r="D186" i="1"/>
  <c r="H186" i="1" s="1"/>
  <c r="C186" i="1"/>
  <c r="G185" i="1"/>
  <c r="D185" i="1"/>
  <c r="H185" i="1" s="1"/>
  <c r="C185" i="1"/>
  <c r="G184" i="1"/>
  <c r="D184" i="1"/>
  <c r="H184" i="1" s="1"/>
  <c r="C184" i="1"/>
  <c r="G183" i="1"/>
  <c r="D183" i="1"/>
  <c r="H183" i="1" s="1"/>
  <c r="C183" i="1"/>
  <c r="G182" i="1"/>
  <c r="D182" i="1"/>
  <c r="H182" i="1" s="1"/>
  <c r="C182" i="1"/>
  <c r="G181" i="1"/>
  <c r="D181" i="1"/>
  <c r="H181" i="1" s="1"/>
  <c r="C181" i="1"/>
  <c r="G180" i="1"/>
  <c r="D180" i="1"/>
  <c r="H180" i="1" s="1"/>
  <c r="C180" i="1"/>
  <c r="G179" i="1"/>
  <c r="D179" i="1"/>
  <c r="H179" i="1" s="1"/>
  <c r="C179" i="1"/>
  <c r="G178" i="1"/>
  <c r="D178" i="1"/>
  <c r="H178" i="1" s="1"/>
  <c r="C178" i="1"/>
  <c r="G177" i="1"/>
  <c r="D177" i="1"/>
  <c r="H177" i="1" s="1"/>
  <c r="C177" i="1"/>
  <c r="G176" i="1"/>
  <c r="D176" i="1"/>
  <c r="H176" i="1" s="1"/>
  <c r="C176" i="1"/>
  <c r="G175" i="1"/>
  <c r="D175" i="1"/>
  <c r="H175" i="1" s="1"/>
  <c r="C175" i="1"/>
  <c r="G174" i="1"/>
  <c r="D174" i="1"/>
  <c r="H174" i="1" s="1"/>
  <c r="C174" i="1"/>
  <c r="G173" i="1"/>
  <c r="D173" i="1"/>
  <c r="H173" i="1" s="1"/>
  <c r="C173" i="1"/>
  <c r="G172" i="1"/>
  <c r="D172" i="1"/>
  <c r="H172" i="1" s="1"/>
  <c r="C172" i="1"/>
  <c r="G171" i="1"/>
  <c r="D171" i="1"/>
  <c r="H171" i="1" s="1"/>
  <c r="C171" i="1"/>
  <c r="G170" i="1"/>
  <c r="D170" i="1"/>
  <c r="H170" i="1" s="1"/>
  <c r="C170" i="1"/>
  <c r="G169" i="1"/>
  <c r="D169" i="1"/>
  <c r="H169" i="1" s="1"/>
  <c r="C169" i="1"/>
  <c r="G168" i="1"/>
  <c r="D168" i="1"/>
  <c r="H168" i="1" s="1"/>
  <c r="C168" i="1"/>
  <c r="G167" i="1"/>
  <c r="D167" i="1"/>
  <c r="H167" i="1" s="1"/>
  <c r="C167" i="1"/>
  <c r="G166" i="1"/>
  <c r="D166" i="1"/>
  <c r="H166" i="1" s="1"/>
  <c r="C166" i="1"/>
  <c r="G165" i="1"/>
  <c r="D165" i="1"/>
  <c r="H165" i="1" s="1"/>
  <c r="C165" i="1"/>
  <c r="G164" i="1"/>
  <c r="D164" i="1"/>
  <c r="H164" i="1" s="1"/>
  <c r="C164" i="1"/>
  <c r="G163" i="1"/>
  <c r="D163" i="1"/>
  <c r="H163" i="1" s="1"/>
  <c r="C163" i="1"/>
  <c r="G162" i="1"/>
  <c r="D162" i="1"/>
  <c r="H162" i="1" s="1"/>
  <c r="C162" i="1"/>
  <c r="G161" i="1"/>
  <c r="D161" i="1"/>
  <c r="H161" i="1" s="1"/>
  <c r="C161" i="1"/>
  <c r="G160" i="1"/>
  <c r="D160" i="1"/>
  <c r="H160" i="1" s="1"/>
  <c r="C160" i="1"/>
  <c r="G159" i="1"/>
  <c r="D159" i="1"/>
  <c r="H159" i="1" s="1"/>
  <c r="C159" i="1"/>
  <c r="G158" i="1"/>
  <c r="D158" i="1"/>
  <c r="H158" i="1" s="1"/>
  <c r="C158" i="1"/>
  <c r="G157" i="1"/>
  <c r="D157" i="1"/>
  <c r="H157" i="1" s="1"/>
  <c r="C157" i="1"/>
  <c r="G156" i="1"/>
  <c r="D156" i="1"/>
  <c r="H156" i="1" s="1"/>
  <c r="C156" i="1"/>
  <c r="G155" i="1"/>
  <c r="D155" i="1"/>
  <c r="H155" i="1" s="1"/>
  <c r="C155" i="1"/>
  <c r="G154" i="1"/>
  <c r="D154" i="1"/>
  <c r="H154" i="1" s="1"/>
  <c r="C154" i="1"/>
  <c r="G153" i="1"/>
  <c r="D153" i="1"/>
  <c r="H153" i="1" s="1"/>
  <c r="C153" i="1"/>
  <c r="G152" i="1"/>
  <c r="D152" i="1"/>
  <c r="H152" i="1" s="1"/>
  <c r="C152" i="1"/>
  <c r="G151" i="1"/>
  <c r="D151" i="1"/>
  <c r="H151" i="1" s="1"/>
  <c r="C151" i="1"/>
  <c r="G150" i="1"/>
  <c r="D150" i="1"/>
  <c r="H150" i="1" s="1"/>
  <c r="C150" i="1"/>
  <c r="G149" i="1"/>
  <c r="D149" i="1"/>
  <c r="H149" i="1" s="1"/>
  <c r="C149" i="1"/>
  <c r="D148" i="1"/>
  <c r="D147" i="1"/>
  <c r="G146" i="1"/>
  <c r="D146" i="1"/>
  <c r="H146" i="1" s="1"/>
  <c r="C146" i="1"/>
  <c r="G145" i="1"/>
  <c r="D145" i="1"/>
  <c r="H145" i="1" s="1"/>
  <c r="C145" i="1"/>
  <c r="G144" i="1"/>
  <c r="D144" i="1"/>
  <c r="H144" i="1" s="1"/>
  <c r="C144" i="1"/>
  <c r="G143" i="1"/>
  <c r="D143" i="1"/>
  <c r="H143" i="1" s="1"/>
  <c r="C143" i="1"/>
  <c r="G142" i="1"/>
  <c r="D142" i="1"/>
  <c r="H142" i="1" s="1"/>
  <c r="C142" i="1"/>
  <c r="G141" i="1"/>
  <c r="D141" i="1"/>
  <c r="H141" i="1" s="1"/>
  <c r="C141" i="1"/>
  <c r="G140" i="1"/>
  <c r="D140" i="1"/>
  <c r="H140" i="1" s="1"/>
  <c r="C140" i="1"/>
  <c r="G139" i="1"/>
  <c r="D139" i="1"/>
  <c r="H139" i="1" s="1"/>
  <c r="C139" i="1"/>
  <c r="G138" i="1"/>
  <c r="D138" i="1"/>
  <c r="H138" i="1" s="1"/>
  <c r="C138" i="1"/>
  <c r="G137" i="1"/>
  <c r="D137" i="1"/>
  <c r="H137" i="1" s="1"/>
  <c r="C137" i="1"/>
  <c r="G136" i="1"/>
  <c r="D136" i="1"/>
  <c r="H136" i="1" s="1"/>
  <c r="C136" i="1"/>
  <c r="G135" i="1"/>
  <c r="D135" i="1"/>
  <c r="H135" i="1" s="1"/>
  <c r="C135" i="1"/>
  <c r="G134" i="1"/>
  <c r="D134" i="1"/>
  <c r="H134" i="1" s="1"/>
  <c r="C134" i="1"/>
  <c r="G133" i="1"/>
  <c r="D133" i="1"/>
  <c r="H133" i="1" s="1"/>
  <c r="C133" i="1"/>
  <c r="G132" i="1"/>
  <c r="D132" i="1"/>
  <c r="H132" i="1" s="1"/>
  <c r="C132" i="1"/>
  <c r="G131" i="1"/>
  <c r="D131" i="1"/>
  <c r="H131" i="1" s="1"/>
  <c r="C131" i="1"/>
  <c r="G130" i="1"/>
  <c r="D130" i="1"/>
  <c r="H130" i="1" s="1"/>
  <c r="C130" i="1"/>
  <c r="D129" i="1"/>
  <c r="G128" i="1"/>
  <c r="D128" i="1"/>
  <c r="H128" i="1" s="1"/>
  <c r="C128" i="1"/>
  <c r="G127" i="1"/>
  <c r="D127" i="1"/>
  <c r="H127" i="1" s="1"/>
  <c r="C127" i="1"/>
  <c r="G126" i="1"/>
  <c r="D126" i="1"/>
  <c r="H126" i="1" s="1"/>
  <c r="C126" i="1"/>
  <c r="G125" i="1"/>
  <c r="D125" i="1"/>
  <c r="H125" i="1" s="1"/>
  <c r="C125" i="1"/>
  <c r="G124" i="1"/>
  <c r="D124" i="1"/>
  <c r="H124" i="1" s="1"/>
  <c r="C124" i="1"/>
  <c r="G123" i="1"/>
  <c r="D123" i="1"/>
  <c r="H123" i="1" s="1"/>
  <c r="C123" i="1"/>
  <c r="G122" i="1"/>
  <c r="D122" i="1"/>
  <c r="H122" i="1" s="1"/>
  <c r="C122" i="1"/>
  <c r="G121" i="1"/>
  <c r="D121" i="1"/>
  <c r="H121" i="1" s="1"/>
  <c r="C121" i="1"/>
  <c r="D120" i="1"/>
  <c r="G119" i="1"/>
  <c r="D119" i="1"/>
  <c r="H119" i="1" s="1"/>
  <c r="C119" i="1"/>
  <c r="G118" i="1"/>
  <c r="D118" i="1"/>
  <c r="H118" i="1" s="1"/>
  <c r="C118" i="1"/>
  <c r="G117" i="1"/>
  <c r="D117" i="1"/>
  <c r="H117" i="1" s="1"/>
  <c r="C117" i="1"/>
  <c r="G116" i="1"/>
  <c r="D116" i="1"/>
  <c r="H116" i="1" s="1"/>
  <c r="C116" i="1"/>
  <c r="G115" i="1"/>
  <c r="D115" i="1"/>
  <c r="H115" i="1" s="1"/>
  <c r="C115" i="1"/>
  <c r="G114" i="1"/>
  <c r="D114" i="1"/>
  <c r="H114" i="1" s="1"/>
  <c r="C114" i="1"/>
  <c r="G113" i="1"/>
  <c r="D113" i="1"/>
  <c r="H113" i="1" s="1"/>
  <c r="C113" i="1"/>
  <c r="G112" i="1"/>
  <c r="D112" i="1"/>
  <c r="H112" i="1" s="1"/>
  <c r="C112" i="1"/>
  <c r="G111" i="1"/>
  <c r="D111" i="1"/>
  <c r="H111" i="1" s="1"/>
  <c r="C111" i="1"/>
  <c r="G110" i="1"/>
  <c r="D110" i="1"/>
  <c r="H110" i="1" s="1"/>
  <c r="C110" i="1"/>
  <c r="G109" i="1"/>
  <c r="D109" i="1"/>
  <c r="H109" i="1" s="1"/>
  <c r="C109" i="1"/>
  <c r="G108" i="1"/>
  <c r="D108" i="1"/>
  <c r="H108" i="1" s="1"/>
  <c r="C108" i="1"/>
  <c r="G107" i="1"/>
  <c r="D107" i="1"/>
  <c r="H107" i="1" s="1"/>
  <c r="C107" i="1"/>
  <c r="G106" i="1"/>
  <c r="D106" i="1"/>
  <c r="H106" i="1" s="1"/>
  <c r="C106" i="1"/>
  <c r="G105" i="1"/>
  <c r="D105" i="1"/>
  <c r="H105" i="1" s="1"/>
  <c r="C105" i="1"/>
  <c r="G104" i="1"/>
  <c r="D104" i="1"/>
  <c r="H104" i="1" s="1"/>
  <c r="C104" i="1"/>
  <c r="G103" i="1"/>
  <c r="D103" i="1"/>
  <c r="H103" i="1" s="1"/>
  <c r="C103" i="1"/>
  <c r="G101" i="1"/>
  <c r="D101" i="1"/>
  <c r="H101" i="1" s="1"/>
  <c r="C101" i="1"/>
  <c r="G100" i="1"/>
  <c r="D100" i="1"/>
  <c r="H100" i="1" s="1"/>
  <c r="C100" i="1"/>
  <c r="G99" i="1"/>
  <c r="D99" i="1"/>
  <c r="H99" i="1" s="1"/>
  <c r="C99" i="1"/>
  <c r="G98" i="1"/>
  <c r="D98" i="1"/>
  <c r="H98" i="1" s="1"/>
  <c r="C98" i="1"/>
  <c r="G97" i="1"/>
  <c r="D97" i="1"/>
  <c r="H97" i="1" s="1"/>
  <c r="C97" i="1"/>
  <c r="G96" i="1"/>
  <c r="D96" i="1"/>
  <c r="H96" i="1" s="1"/>
  <c r="C96" i="1"/>
  <c r="G95" i="1"/>
  <c r="D95" i="1"/>
  <c r="H95" i="1" s="1"/>
  <c r="C95" i="1"/>
  <c r="G94" i="1"/>
  <c r="D94" i="1"/>
  <c r="H94" i="1" s="1"/>
  <c r="C94" i="1"/>
  <c r="G93" i="1"/>
  <c r="D93" i="1"/>
  <c r="H93" i="1" s="1"/>
  <c r="C93" i="1"/>
  <c r="G92" i="1"/>
  <c r="D92" i="1"/>
  <c r="H92" i="1" s="1"/>
  <c r="C92" i="1"/>
  <c r="G91" i="1"/>
  <c r="D91" i="1"/>
  <c r="H91" i="1" s="1"/>
  <c r="C91" i="1"/>
  <c r="G90" i="1"/>
  <c r="D90" i="1"/>
  <c r="H90" i="1" s="1"/>
  <c r="C90" i="1"/>
  <c r="G89" i="1"/>
  <c r="D89" i="1"/>
  <c r="H89" i="1" s="1"/>
  <c r="C89" i="1"/>
  <c r="G88" i="1"/>
  <c r="D88" i="1"/>
  <c r="H88" i="1" s="1"/>
  <c r="C88" i="1"/>
  <c r="G87" i="1"/>
  <c r="D87" i="1"/>
  <c r="H87" i="1" s="1"/>
  <c r="C87" i="1"/>
  <c r="G86" i="1"/>
  <c r="D86" i="1"/>
  <c r="H86" i="1" s="1"/>
  <c r="C86" i="1"/>
  <c r="G85" i="1"/>
  <c r="D85" i="1"/>
  <c r="H85" i="1" s="1"/>
  <c r="C85" i="1"/>
  <c r="G84" i="1"/>
  <c r="D84" i="1"/>
  <c r="H84" i="1" s="1"/>
  <c r="C84" i="1"/>
  <c r="G83" i="1"/>
  <c r="D83" i="1"/>
  <c r="H83" i="1" s="1"/>
  <c r="C83" i="1"/>
  <c r="G82" i="1"/>
  <c r="D82" i="1"/>
  <c r="H82" i="1" s="1"/>
  <c r="C82" i="1"/>
  <c r="G81" i="1"/>
  <c r="D81" i="1"/>
  <c r="H81" i="1" s="1"/>
  <c r="C81" i="1"/>
  <c r="G80" i="1"/>
  <c r="D80" i="1"/>
  <c r="H80" i="1" s="1"/>
  <c r="C80" i="1"/>
  <c r="G79" i="1"/>
  <c r="D79" i="1"/>
  <c r="H79" i="1" s="1"/>
  <c r="C79" i="1"/>
  <c r="C78" i="1"/>
  <c r="G77" i="1"/>
  <c r="D77" i="1"/>
  <c r="H77" i="1" s="1"/>
  <c r="C77" i="1"/>
  <c r="G76" i="1"/>
  <c r="D76" i="1"/>
  <c r="H76" i="1" s="1"/>
  <c r="C76" i="1"/>
  <c r="G75" i="1"/>
  <c r="D75" i="1"/>
  <c r="H75" i="1" s="1"/>
  <c r="C75" i="1"/>
  <c r="G74" i="1"/>
  <c r="D74" i="1"/>
  <c r="H74" i="1" s="1"/>
  <c r="C74" i="1"/>
  <c r="G73" i="1"/>
  <c r="D73" i="1"/>
  <c r="H73" i="1" s="1"/>
  <c r="C73" i="1"/>
  <c r="G72" i="1"/>
  <c r="D72" i="1"/>
  <c r="H72" i="1" s="1"/>
  <c r="C72" i="1"/>
  <c r="G71" i="1"/>
  <c r="D71" i="1"/>
  <c r="H71" i="1" s="1"/>
  <c r="C71" i="1"/>
  <c r="G70" i="1"/>
  <c r="D70" i="1"/>
  <c r="H70" i="1" s="1"/>
  <c r="C70" i="1"/>
  <c r="G69" i="1"/>
  <c r="D69" i="1"/>
  <c r="H69" i="1" s="1"/>
  <c r="C69" i="1"/>
  <c r="G68" i="1"/>
  <c r="D68" i="1"/>
  <c r="H68" i="1" s="1"/>
  <c r="C68" i="1"/>
  <c r="G67" i="1"/>
  <c r="D67" i="1"/>
  <c r="H67" i="1" s="1"/>
  <c r="C67" i="1"/>
  <c r="G66" i="1"/>
  <c r="D66" i="1"/>
  <c r="H66" i="1" s="1"/>
  <c r="C66" i="1"/>
  <c r="G65" i="1"/>
  <c r="D65" i="1"/>
  <c r="H65" i="1" s="1"/>
  <c r="C65" i="1"/>
  <c r="G64" i="1"/>
  <c r="D64" i="1"/>
  <c r="H64" i="1" s="1"/>
  <c r="C64" i="1"/>
  <c r="G63" i="1"/>
  <c r="D63" i="1"/>
  <c r="H63" i="1" s="1"/>
  <c r="C63" i="1"/>
  <c r="G62" i="1"/>
  <c r="D62" i="1"/>
  <c r="H62" i="1" s="1"/>
  <c r="C62" i="1"/>
  <c r="G61" i="1"/>
  <c r="D61" i="1"/>
  <c r="H61" i="1" s="1"/>
  <c r="C61" i="1"/>
  <c r="G60" i="1"/>
  <c r="D60" i="1"/>
  <c r="H60" i="1" s="1"/>
  <c r="C60" i="1"/>
  <c r="G59" i="1"/>
  <c r="D59" i="1"/>
  <c r="H59" i="1" s="1"/>
  <c r="C59" i="1"/>
  <c r="G58" i="1"/>
  <c r="D58" i="1"/>
  <c r="H58" i="1" s="1"/>
  <c r="C58" i="1"/>
  <c r="G57" i="1"/>
  <c r="D57" i="1"/>
  <c r="H57" i="1" s="1"/>
  <c r="C57" i="1"/>
  <c r="G56" i="1"/>
  <c r="D56" i="1"/>
  <c r="H56" i="1" s="1"/>
  <c r="C56" i="1"/>
  <c r="G55" i="1"/>
  <c r="D55" i="1"/>
  <c r="H55" i="1" s="1"/>
  <c r="C55" i="1"/>
  <c r="G54" i="1"/>
  <c r="D54" i="1"/>
  <c r="H54" i="1" s="1"/>
  <c r="C54" i="1"/>
  <c r="G53" i="1"/>
  <c r="D53" i="1"/>
  <c r="H53" i="1" s="1"/>
  <c r="C53" i="1"/>
  <c r="G52" i="1"/>
  <c r="D52" i="1"/>
  <c r="H52" i="1" s="1"/>
  <c r="C52" i="1"/>
  <c r="G51" i="1"/>
  <c r="D51" i="1"/>
  <c r="H51" i="1" s="1"/>
  <c r="C51" i="1"/>
  <c r="G50" i="1"/>
  <c r="D50" i="1"/>
  <c r="H50" i="1" s="1"/>
  <c r="C50" i="1"/>
  <c r="G49" i="1"/>
  <c r="D49" i="1"/>
  <c r="H49" i="1" s="1"/>
  <c r="C49" i="1"/>
  <c r="G48" i="1"/>
  <c r="D48" i="1"/>
  <c r="H48" i="1" s="1"/>
  <c r="C48" i="1"/>
  <c r="G47" i="1"/>
  <c r="D47" i="1"/>
  <c r="H47" i="1" s="1"/>
  <c r="C47" i="1"/>
  <c r="G45" i="1"/>
  <c r="D45" i="1"/>
  <c r="H45" i="1" s="1"/>
  <c r="C45" i="1"/>
  <c r="G44" i="1"/>
  <c r="D44" i="1"/>
  <c r="H44" i="1" s="1"/>
  <c r="C44" i="1"/>
  <c r="G43" i="1"/>
  <c r="D43" i="1"/>
  <c r="H43" i="1" s="1"/>
  <c r="C43" i="1"/>
  <c r="G42" i="1"/>
  <c r="D42" i="1"/>
  <c r="H42" i="1" s="1"/>
  <c r="C42" i="1"/>
  <c r="G41" i="1"/>
  <c r="D41" i="1"/>
  <c r="H41" i="1" s="1"/>
  <c r="C41" i="1"/>
  <c r="D40" i="1"/>
  <c r="G39" i="1"/>
  <c r="D39" i="1"/>
  <c r="H39" i="1" s="1"/>
  <c r="C39" i="1"/>
  <c r="G38" i="1"/>
  <c r="D38" i="1"/>
  <c r="H38" i="1" s="1"/>
  <c r="C38" i="1"/>
  <c r="G37" i="1"/>
  <c r="D37" i="1"/>
  <c r="H37" i="1" s="1"/>
  <c r="C37" i="1"/>
  <c r="G36" i="1"/>
  <c r="D36" i="1"/>
  <c r="H36" i="1" s="1"/>
  <c r="C36" i="1"/>
  <c r="G35" i="1"/>
  <c r="D35" i="1"/>
  <c r="H35" i="1" s="1"/>
  <c r="C35" i="1"/>
  <c r="G34" i="1"/>
  <c r="D34" i="1"/>
  <c r="H34" i="1" s="1"/>
  <c r="C34" i="1"/>
  <c r="G33" i="1"/>
  <c r="D33" i="1"/>
  <c r="H33" i="1" s="1"/>
  <c r="C33" i="1"/>
  <c r="G32" i="1"/>
  <c r="D32" i="1"/>
  <c r="H32" i="1" s="1"/>
  <c r="C32" i="1"/>
  <c r="G31" i="1"/>
  <c r="D31" i="1"/>
  <c r="H31" i="1" s="1"/>
  <c r="C31" i="1"/>
  <c r="G30" i="1"/>
  <c r="D30" i="1"/>
  <c r="H30" i="1" s="1"/>
  <c r="C30" i="1"/>
  <c r="G29" i="1"/>
  <c r="D29" i="1"/>
  <c r="H29" i="1" s="1"/>
  <c r="C29" i="1"/>
  <c r="G28" i="1"/>
  <c r="D28" i="1"/>
  <c r="H28" i="1" s="1"/>
  <c r="C28" i="1"/>
  <c r="G27" i="1"/>
  <c r="D27" i="1"/>
  <c r="H27" i="1" s="1"/>
  <c r="C27" i="1"/>
  <c r="G26" i="1"/>
  <c r="D26" i="1"/>
  <c r="H26" i="1" s="1"/>
  <c r="C26" i="1"/>
  <c r="G25" i="1"/>
  <c r="D25" i="1"/>
  <c r="H25" i="1" s="1"/>
  <c r="C25" i="1"/>
  <c r="G24" i="1"/>
  <c r="D24" i="1"/>
  <c r="H24" i="1" s="1"/>
  <c r="C24" i="1"/>
  <c r="G23" i="1"/>
  <c r="D23" i="1"/>
  <c r="H23" i="1" s="1"/>
  <c r="C23" i="1"/>
  <c r="G22" i="1"/>
  <c r="D22" i="1"/>
  <c r="H22" i="1" s="1"/>
  <c r="C22" i="1"/>
  <c r="G21" i="1"/>
  <c r="D21" i="1"/>
  <c r="H21" i="1" s="1"/>
  <c r="C21" i="1"/>
  <c r="G20" i="1"/>
  <c r="D20" i="1"/>
  <c r="H20" i="1" s="1"/>
  <c r="C20" i="1"/>
  <c r="G19" i="1"/>
  <c r="D19" i="1"/>
  <c r="H19" i="1" s="1"/>
  <c r="C19" i="1"/>
  <c r="G18" i="1"/>
  <c r="D18" i="1"/>
  <c r="H18" i="1" s="1"/>
  <c r="C18" i="1"/>
  <c r="G17" i="1"/>
  <c r="D17" i="1"/>
  <c r="H17" i="1" s="1"/>
  <c r="C17" i="1"/>
  <c r="G16" i="1"/>
  <c r="D16" i="1"/>
  <c r="H16" i="1" s="1"/>
  <c r="C16" i="1"/>
  <c r="G15" i="1"/>
  <c r="D15" i="1"/>
  <c r="H15" i="1" s="1"/>
  <c r="C15" i="1"/>
  <c r="G14" i="1"/>
  <c r="D14" i="1"/>
  <c r="H14" i="1" s="1"/>
  <c r="C14" i="1"/>
  <c r="G13" i="1"/>
  <c r="D13" i="1"/>
  <c r="H13" i="1" s="1"/>
  <c r="C13" i="1"/>
  <c r="G12" i="1"/>
  <c r="D12" i="1"/>
  <c r="H12" i="1" s="1"/>
  <c r="C12" i="1"/>
  <c r="G11" i="1"/>
  <c r="D11" i="1"/>
  <c r="H11" i="1" s="1"/>
  <c r="C11" i="1"/>
  <c r="G10" i="1"/>
  <c r="D10" i="1"/>
  <c r="H10" i="1" s="1"/>
  <c r="C10" i="1"/>
  <c r="G9" i="1"/>
  <c r="D9" i="1"/>
  <c r="H9" i="1" s="1"/>
  <c r="C9" i="1"/>
  <c r="G8" i="1"/>
  <c r="D8" i="1"/>
  <c r="H8" i="1" s="1"/>
  <c r="C8" i="1"/>
  <c r="G7" i="1"/>
  <c r="D7" i="1"/>
  <c r="H7" i="1" s="1"/>
  <c r="C7" i="1"/>
  <c r="G6" i="1"/>
  <c r="D6" i="1"/>
  <c r="H6" i="1" s="1"/>
  <c r="C6" i="1"/>
  <c r="G5" i="1"/>
  <c r="D5" i="1"/>
  <c r="H5" i="1" s="1"/>
  <c r="C5" i="1"/>
  <c r="G4" i="1"/>
  <c r="D4" i="1"/>
  <c r="H4" i="1" s="1"/>
  <c r="C4" i="1"/>
  <c r="D3" i="1"/>
  <c r="H644" i="1" l="1"/>
  <c r="G645" i="1"/>
  <c r="E285" i="9"/>
  <c r="B285" i="9" s="1"/>
  <c r="F217" i="9"/>
  <c r="B217" i="9" s="1"/>
  <c r="E287" i="9"/>
  <c r="B287" i="9" s="1"/>
  <c r="E292" i="9"/>
  <c r="B292" i="9" s="1"/>
  <c r="E302" i="9"/>
  <c r="B302" i="9" s="1"/>
  <c r="H210" i="1"/>
  <c r="H214" i="1"/>
  <c r="H218" i="1"/>
  <c r="H222" i="1"/>
  <c r="H226" i="1"/>
  <c r="H230" i="1"/>
  <c r="H234" i="1"/>
  <c r="H238" i="1"/>
  <c r="H242" i="1"/>
  <c r="H246" i="1"/>
  <c r="H250" i="1"/>
  <c r="H254" i="1"/>
  <c r="H258" i="1"/>
  <c r="H262" i="1"/>
  <c r="H266" i="1"/>
  <c r="H270" i="1"/>
  <c r="H274" i="1"/>
  <c r="H278" i="1"/>
  <c r="H282" i="1"/>
  <c r="H290" i="1"/>
  <c r="H298" i="1"/>
  <c r="H302" i="1"/>
  <c r="H310" i="1"/>
  <c r="H314" i="1"/>
  <c r="H318" i="1"/>
  <c r="H322" i="1"/>
  <c r="H326" i="1"/>
  <c r="H330" i="1"/>
  <c r="H334" i="1"/>
  <c r="H338" i="1"/>
  <c r="H342" i="1"/>
  <c r="H350" i="1"/>
  <c r="H354" i="1"/>
  <c r="H362" i="1"/>
  <c r="H366" i="1"/>
  <c r="H370" i="1"/>
  <c r="H374" i="1"/>
  <c r="H378" i="1"/>
  <c r="H382" i="1"/>
  <c r="H386" i="1"/>
  <c r="H390" i="1"/>
  <c r="H394" i="1"/>
  <c r="H398" i="1"/>
  <c r="H406" i="1"/>
  <c r="H418" i="1"/>
  <c r="H422" i="1"/>
  <c r="H426" i="1"/>
  <c r="H430" i="1"/>
  <c r="H434" i="1"/>
  <c r="H438" i="1"/>
  <c r="H442" i="1"/>
  <c r="H446" i="1"/>
  <c r="H450" i="1"/>
  <c r="H454" i="1"/>
  <c r="H458" i="1"/>
  <c r="H462" i="1"/>
  <c r="H466" i="1"/>
  <c r="H470" i="1"/>
  <c r="H474" i="1"/>
  <c r="H482" i="1"/>
  <c r="H486" i="1"/>
  <c r="H490" i="1"/>
  <c r="H494" i="1"/>
  <c r="H498" i="1"/>
  <c r="H502" i="1"/>
  <c r="H506" i="1"/>
  <c r="H510" i="1"/>
  <c r="H514" i="1"/>
  <c r="H518" i="1"/>
  <c r="G214" i="1"/>
  <c r="G230" i="1"/>
  <c r="G238" i="1"/>
  <c r="G242" i="1"/>
  <c r="G246" i="1"/>
  <c r="G250" i="1"/>
  <c r="G254" i="1"/>
  <c r="G258" i="1"/>
  <c r="G262" i="1"/>
  <c r="G266" i="1"/>
  <c r="G270" i="1"/>
  <c r="G274" i="1"/>
  <c r="G278" i="1"/>
  <c r="G282" i="1"/>
  <c r="G290" i="1"/>
  <c r="G298" i="1"/>
  <c r="G302" i="1"/>
  <c r="G310" i="1"/>
  <c r="G314" i="1"/>
  <c r="G318" i="1"/>
  <c r="G322" i="1"/>
  <c r="G326" i="1"/>
  <c r="G330" i="1"/>
  <c r="G334" i="1"/>
  <c r="G338" i="1"/>
  <c r="G342" i="1"/>
  <c r="G350" i="1"/>
  <c r="G354" i="1"/>
  <c r="G362" i="1"/>
  <c r="G366" i="1"/>
  <c r="G370" i="1"/>
  <c r="G374" i="1"/>
  <c r="G378" i="1"/>
  <c r="G382" i="1"/>
  <c r="G386" i="1"/>
  <c r="G390" i="1"/>
  <c r="G394" i="1"/>
  <c r="G398" i="1"/>
  <c r="G406" i="1"/>
  <c r="G418" i="1"/>
  <c r="G422" i="1"/>
  <c r="G426" i="1"/>
  <c r="G430" i="1"/>
  <c r="G434" i="1"/>
  <c r="G438" i="1"/>
  <c r="G442" i="1"/>
  <c r="G446" i="1"/>
  <c r="G450" i="1"/>
  <c r="G454" i="1"/>
  <c r="G458" i="1"/>
  <c r="G462" i="1"/>
  <c r="G466" i="1"/>
  <c r="G470" i="1"/>
  <c r="G474" i="1"/>
  <c r="G482" i="1"/>
  <c r="G486" i="1"/>
  <c r="G490" i="1"/>
  <c r="G494" i="1"/>
  <c r="G498" i="1"/>
  <c r="G502" i="1"/>
  <c r="G506" i="1"/>
  <c r="G510" i="1"/>
  <c r="G514" i="1"/>
  <c r="G518" i="1"/>
  <c r="H575" i="1"/>
  <c r="H579" i="1"/>
  <c r="H583" i="1"/>
  <c r="G210" i="1"/>
  <c r="G218" i="1"/>
  <c r="G222" i="1"/>
  <c r="G226" i="1"/>
  <c r="G234" i="1"/>
  <c r="H207" i="1"/>
  <c r="G209" i="1"/>
  <c r="G213" i="1"/>
  <c r="H215" i="1"/>
  <c r="G217" i="1"/>
  <c r="H219" i="1"/>
  <c r="G221" i="1"/>
  <c r="H223" i="1"/>
  <c r="G225" i="1"/>
  <c r="H227" i="1"/>
  <c r="G229" i="1"/>
  <c r="H231" i="1"/>
  <c r="G233" i="1"/>
  <c r="H235" i="1"/>
  <c r="G237" i="1"/>
  <c r="H239" i="1"/>
  <c r="G241" i="1"/>
  <c r="H243" i="1"/>
  <c r="G245" i="1"/>
  <c r="H247" i="1"/>
  <c r="G249" i="1"/>
  <c r="H251" i="1"/>
  <c r="G253" i="1"/>
  <c r="H255" i="1"/>
  <c r="G257" i="1"/>
  <c r="G261" i="1"/>
  <c r="H263" i="1"/>
  <c r="G265" i="1"/>
  <c r="H267" i="1"/>
  <c r="G269" i="1"/>
  <c r="H271" i="1"/>
  <c r="G273" i="1"/>
  <c r="H275" i="1"/>
  <c r="G277" i="1"/>
  <c r="H279" i="1"/>
  <c r="G281" i="1"/>
  <c r="H283" i="1"/>
  <c r="G289" i="1"/>
  <c r="H291" i="1"/>
  <c r="H295" i="1"/>
  <c r="G297" i="1"/>
  <c r="H299" i="1"/>
  <c r="G301" i="1"/>
  <c r="H303" i="1"/>
  <c r="G305" i="1"/>
  <c r="H307" i="1"/>
  <c r="G309" i="1"/>
  <c r="H311" i="1"/>
  <c r="G313" i="1"/>
  <c r="H315" i="1"/>
  <c r="G317" i="1"/>
  <c r="H319" i="1"/>
  <c r="G321" i="1"/>
  <c r="H323" i="1"/>
  <c r="G325" i="1"/>
  <c r="H327" i="1"/>
  <c r="G329" i="1"/>
  <c r="H331" i="1"/>
  <c r="G333" i="1"/>
  <c r="H335" i="1"/>
  <c r="G337" i="1"/>
  <c r="H339" i="1"/>
  <c r="G341" i="1"/>
  <c r="H343" i="1"/>
  <c r="H347" i="1"/>
  <c r="G349" i="1"/>
  <c r="H351" i="1"/>
  <c r="G353" i="1"/>
  <c r="H355" i="1"/>
  <c r="G357" i="1"/>
  <c r="H359" i="1"/>
  <c r="G361" i="1"/>
  <c r="H363" i="1"/>
  <c r="G365" i="1"/>
  <c r="H367" i="1"/>
  <c r="G369" i="1"/>
  <c r="H371" i="1"/>
  <c r="G373" i="1"/>
  <c r="H375" i="1"/>
  <c r="G377" i="1"/>
  <c r="H379" i="1"/>
  <c r="G381" i="1"/>
  <c r="H383" i="1"/>
  <c r="G385" i="1"/>
  <c r="H387" i="1"/>
  <c r="G389" i="1"/>
  <c r="H391" i="1"/>
  <c r="G393" i="1"/>
  <c r="H395" i="1"/>
  <c r="G397" i="1"/>
  <c r="H399" i="1"/>
  <c r="G401" i="1"/>
  <c r="G405" i="1"/>
  <c r="H411" i="1"/>
  <c r="G413" i="1"/>
  <c r="H415" i="1"/>
  <c r="G417" i="1"/>
  <c r="H419" i="1"/>
  <c r="G421" i="1"/>
  <c r="H423" i="1"/>
  <c r="G425" i="1"/>
  <c r="H427" i="1"/>
  <c r="G429" i="1"/>
  <c r="H431" i="1"/>
  <c r="G433" i="1"/>
  <c r="H435" i="1"/>
  <c r="G437" i="1"/>
  <c r="H439" i="1"/>
  <c r="G441" i="1"/>
  <c r="H443" i="1"/>
  <c r="G445" i="1"/>
  <c r="H447" i="1"/>
  <c r="G449" i="1"/>
  <c r="H451" i="1"/>
  <c r="H455" i="1"/>
  <c r="G457" i="1"/>
  <c r="H459" i="1"/>
  <c r="G461" i="1"/>
  <c r="H463" i="1"/>
  <c r="G465" i="1"/>
  <c r="H467" i="1"/>
  <c r="G469" i="1"/>
  <c r="H471" i="1"/>
  <c r="G473" i="1"/>
  <c r="H475" i="1"/>
  <c r="G477" i="1"/>
  <c r="H479" i="1"/>
  <c r="G481" i="1"/>
  <c r="H483" i="1"/>
  <c r="G485" i="1"/>
  <c r="H487" i="1"/>
  <c r="G489" i="1"/>
  <c r="H491" i="1"/>
  <c r="G493" i="1"/>
  <c r="H495" i="1"/>
  <c r="G497" i="1"/>
  <c r="H499" i="1"/>
  <c r="G501" i="1"/>
  <c r="H503" i="1"/>
  <c r="G505" i="1"/>
  <c r="H507" i="1"/>
  <c r="G509" i="1"/>
  <c r="H511" i="1"/>
  <c r="G513" i="1"/>
  <c r="H515" i="1"/>
  <c r="G517" i="1"/>
  <c r="H519" i="1"/>
  <c r="G521" i="1"/>
  <c r="H578" i="1"/>
  <c r="H582" i="1"/>
  <c r="H586" i="1"/>
  <c r="G589" i="1"/>
  <c r="G1150" i="1"/>
  <c r="H1150" i="1"/>
  <c r="G1166" i="1"/>
  <c r="H1166" i="1"/>
  <c r="G1170" i="1"/>
  <c r="H1170" i="1"/>
  <c r="G1186" i="1"/>
  <c r="H1186" i="1"/>
  <c r="G1202" i="1"/>
  <c r="H1202" i="1"/>
  <c r="G1138" i="1"/>
  <c r="H1138" i="1"/>
  <c r="G1154" i="1"/>
  <c r="H1154" i="1"/>
  <c r="G1174" i="1"/>
  <c r="H1174" i="1"/>
  <c r="G1190" i="1"/>
  <c r="H1190" i="1"/>
  <c r="G1206" i="1"/>
  <c r="H1206" i="1"/>
  <c r="G1142" i="1"/>
  <c r="H1142" i="1"/>
  <c r="G1158" i="1"/>
  <c r="H1158" i="1"/>
  <c r="G1178" i="1"/>
  <c r="H1178" i="1"/>
  <c r="G1194" i="1"/>
  <c r="H1194" i="1"/>
  <c r="G1210" i="1"/>
  <c r="H1210" i="1"/>
  <c r="G1146" i="1"/>
  <c r="H1146" i="1"/>
  <c r="G1162" i="1"/>
  <c r="H1162" i="1"/>
  <c r="G1182" i="1"/>
  <c r="H1182" i="1"/>
  <c r="G1198" i="1"/>
  <c r="H1198" i="1"/>
  <c r="H1444" i="1"/>
  <c r="J1444" i="1"/>
  <c r="G1444" i="1"/>
  <c r="H1447" i="1"/>
  <c r="G1447" i="1"/>
  <c r="I1447" i="1" s="1"/>
  <c r="J1447" i="1"/>
  <c r="H1451" i="1"/>
  <c r="G1451" i="1"/>
  <c r="I1451" i="1" s="1"/>
  <c r="J1451" i="1"/>
  <c r="H1457" i="1"/>
  <c r="G1457" i="1"/>
  <c r="J1457" i="1"/>
  <c r="H1461" i="1"/>
  <c r="G1461" i="1"/>
  <c r="H1502" i="1"/>
  <c r="G1502" i="1"/>
  <c r="I17" i="3"/>
  <c r="E289" i="4"/>
  <c r="H1498" i="1"/>
  <c r="G1498" i="1"/>
  <c r="H1514" i="1"/>
  <c r="G1514" i="1"/>
  <c r="G1136" i="1"/>
  <c r="G1140" i="1"/>
  <c r="G1144" i="1"/>
  <c r="G1148" i="1"/>
  <c r="G1156" i="1"/>
  <c r="G1160" i="1"/>
  <c r="G1164" i="1"/>
  <c r="G1168" i="1"/>
  <c r="G1172" i="1"/>
  <c r="G1176" i="1"/>
  <c r="G1180" i="1"/>
  <c r="G1184" i="1"/>
  <c r="G1188" i="1"/>
  <c r="G1192" i="1"/>
  <c r="G1196" i="1"/>
  <c r="G1200" i="1"/>
  <c r="G1204" i="1"/>
  <c r="G1208" i="1"/>
  <c r="G1212" i="1"/>
  <c r="G1216" i="1"/>
  <c r="H1218" i="1"/>
  <c r="G1220" i="1"/>
  <c r="G1224" i="1"/>
  <c r="H1226" i="1"/>
  <c r="G1228" i="1"/>
  <c r="H1230" i="1"/>
  <c r="G1232" i="1"/>
  <c r="H1234" i="1"/>
  <c r="G1236" i="1"/>
  <c r="H1238" i="1"/>
  <c r="G1240" i="1"/>
  <c r="H1242" i="1"/>
  <c r="G1244" i="1"/>
  <c r="H1246" i="1"/>
  <c r="G1248" i="1"/>
  <c r="H1250" i="1"/>
  <c r="G1252" i="1"/>
  <c r="H1254" i="1"/>
  <c r="G1256" i="1"/>
  <c r="H1258" i="1"/>
  <c r="G1260" i="1"/>
  <c r="H1262" i="1"/>
  <c r="G1264" i="1"/>
  <c r="H1266" i="1"/>
  <c r="G1268" i="1"/>
  <c r="H1270" i="1"/>
  <c r="G1272" i="1"/>
  <c r="H1274" i="1"/>
  <c r="G1276" i="1"/>
  <c r="H1278" i="1"/>
  <c r="G1280" i="1"/>
  <c r="H1282" i="1"/>
  <c r="G1284" i="1"/>
  <c r="H1286" i="1"/>
  <c r="G1288" i="1"/>
  <c r="H1290" i="1"/>
  <c r="G1292" i="1"/>
  <c r="H1294" i="1"/>
  <c r="G1296" i="1"/>
  <c r="H1298" i="1"/>
  <c r="G1300" i="1"/>
  <c r="H1302" i="1"/>
  <c r="G1304" i="1"/>
  <c r="G1308" i="1"/>
  <c r="G1312" i="1"/>
  <c r="G1316" i="1"/>
  <c r="G1320" i="1"/>
  <c r="G1324" i="1"/>
  <c r="G1328" i="1"/>
  <c r="G1332" i="1"/>
  <c r="G1336" i="1"/>
  <c r="G1340" i="1"/>
  <c r="G1344" i="1"/>
  <c r="G1348" i="1"/>
  <c r="G1352" i="1"/>
  <c r="G1356" i="1"/>
  <c r="G1360" i="1"/>
  <c r="G1364" i="1"/>
  <c r="G1368" i="1"/>
  <c r="G1372" i="1"/>
  <c r="G1376" i="1"/>
  <c r="G1380" i="1"/>
  <c r="G1387" i="1"/>
  <c r="G1391" i="1"/>
  <c r="G1395" i="1"/>
  <c r="G1399" i="1"/>
  <c r="G1402" i="1"/>
  <c r="G1404" i="1"/>
  <c r="G1406" i="1"/>
  <c r="G1410" i="1"/>
  <c r="G1412" i="1"/>
  <c r="G1414" i="1"/>
  <c r="G1416" i="1"/>
  <c r="G1418" i="1"/>
  <c r="G1420" i="1"/>
  <c r="G1422" i="1"/>
  <c r="G1424" i="1"/>
  <c r="G1426" i="1"/>
  <c r="G1428" i="1"/>
  <c r="G1430" i="1"/>
  <c r="G1432" i="1"/>
  <c r="G1445" i="1"/>
  <c r="J1445" i="1"/>
  <c r="H1445" i="1"/>
  <c r="H1449" i="1"/>
  <c r="G1449" i="1"/>
  <c r="I1449" i="1" s="1"/>
  <c r="J1449" i="1"/>
  <c r="H1453" i="1"/>
  <c r="G1453" i="1"/>
  <c r="H1455" i="1"/>
  <c r="G1455" i="1"/>
  <c r="J1455" i="1"/>
  <c r="H1459" i="1"/>
  <c r="G1459" i="1"/>
  <c r="I1459" i="1" s="1"/>
  <c r="J1459" i="1"/>
  <c r="H1494" i="1"/>
  <c r="G1494" i="1"/>
  <c r="H1510" i="1"/>
  <c r="G1510" i="1"/>
  <c r="H1137" i="1"/>
  <c r="G1139" i="1"/>
  <c r="H1141" i="1"/>
  <c r="G1143" i="1"/>
  <c r="H1145" i="1"/>
  <c r="G1147" i="1"/>
  <c r="H1149" i="1"/>
  <c r="G1151" i="1"/>
  <c r="G1155" i="1"/>
  <c r="H1157" i="1"/>
  <c r="G1159" i="1"/>
  <c r="H1161" i="1"/>
  <c r="G1163" i="1"/>
  <c r="H1165" i="1"/>
  <c r="H1169" i="1"/>
  <c r="G1171" i="1"/>
  <c r="H1173" i="1"/>
  <c r="G1175" i="1"/>
  <c r="H1177" i="1"/>
  <c r="G1179" i="1"/>
  <c r="H1181" i="1"/>
  <c r="G1183" i="1"/>
  <c r="H1185" i="1"/>
  <c r="G1187" i="1"/>
  <c r="H1189" i="1"/>
  <c r="G1191" i="1"/>
  <c r="H1193" i="1"/>
  <c r="G1195" i="1"/>
  <c r="H1197" i="1"/>
  <c r="G1199" i="1"/>
  <c r="H1201" i="1"/>
  <c r="G1203" i="1"/>
  <c r="H1205" i="1"/>
  <c r="G1207" i="1"/>
  <c r="H1209" i="1"/>
  <c r="G1211" i="1"/>
  <c r="H1213" i="1"/>
  <c r="H1217" i="1"/>
  <c r="G1219" i="1"/>
  <c r="H1221" i="1"/>
  <c r="G1223" i="1"/>
  <c r="H1225" i="1"/>
  <c r="G1227" i="1"/>
  <c r="H1229" i="1"/>
  <c r="G1231" i="1"/>
  <c r="H1233" i="1"/>
  <c r="H1237" i="1"/>
  <c r="G1239" i="1"/>
  <c r="H1241" i="1"/>
  <c r="G1243" i="1"/>
  <c r="H1245" i="1"/>
  <c r="G1247" i="1"/>
  <c r="H1249" i="1"/>
  <c r="G1251" i="1"/>
  <c r="H1253" i="1"/>
  <c r="G1255" i="1"/>
  <c r="H1257" i="1"/>
  <c r="G1259" i="1"/>
  <c r="H1261" i="1"/>
  <c r="G1263" i="1"/>
  <c r="H1265" i="1"/>
  <c r="G1267" i="1"/>
  <c r="H1269" i="1"/>
  <c r="G1271" i="1"/>
  <c r="H1273" i="1"/>
  <c r="G1275" i="1"/>
  <c r="H1277" i="1"/>
  <c r="G1279" i="1"/>
  <c r="H1281" i="1"/>
  <c r="G1283" i="1"/>
  <c r="H1285" i="1"/>
  <c r="G1287" i="1"/>
  <c r="H1289" i="1"/>
  <c r="G1291" i="1"/>
  <c r="H1293" i="1"/>
  <c r="G1295" i="1"/>
  <c r="H1297" i="1"/>
  <c r="H1301" i="1"/>
  <c r="G1303" i="1"/>
  <c r="G1307" i="1"/>
  <c r="G1311" i="1"/>
  <c r="G1315" i="1"/>
  <c r="G1319" i="1"/>
  <c r="G1323" i="1"/>
  <c r="G1327" i="1"/>
  <c r="G1331" i="1"/>
  <c r="G1335" i="1"/>
  <c r="G1339" i="1"/>
  <c r="G1343" i="1"/>
  <c r="G1347" i="1"/>
  <c r="G1351" i="1"/>
  <c r="G1355" i="1"/>
  <c r="G1359" i="1"/>
  <c r="G1363" i="1"/>
  <c r="G1367" i="1"/>
  <c r="G1371" i="1"/>
  <c r="G1375" i="1"/>
  <c r="G1379" i="1"/>
  <c r="G1386" i="1"/>
  <c r="G1390" i="1"/>
  <c r="G1394" i="1"/>
  <c r="G1398" i="1"/>
  <c r="H1490" i="1"/>
  <c r="G1490" i="1"/>
  <c r="H1506" i="1"/>
  <c r="G1506" i="1"/>
  <c r="J1440" i="1"/>
  <c r="J1442" i="1"/>
  <c r="H1454" i="1"/>
  <c r="G1454" i="1"/>
  <c r="H1462" i="1"/>
  <c r="G1462" i="1"/>
  <c r="H1464" i="1"/>
  <c r="G1464" i="1"/>
  <c r="I1464" i="1" s="1"/>
  <c r="H1466" i="1"/>
  <c r="G1466" i="1"/>
  <c r="H1468" i="1"/>
  <c r="G1468" i="1"/>
  <c r="I1468" i="1" s="1"/>
  <c r="H1472" i="1"/>
  <c r="G1472" i="1"/>
  <c r="H1474" i="1"/>
  <c r="G1474" i="1"/>
  <c r="I1474" i="1" s="1"/>
  <c r="H1477" i="1"/>
  <c r="G1477" i="1"/>
  <c r="H1479" i="1"/>
  <c r="G1479" i="1"/>
  <c r="I1479" i="1" s="1"/>
  <c r="H1485" i="1"/>
  <c r="G1485" i="1"/>
  <c r="H1565" i="1"/>
  <c r="G1565" i="1"/>
  <c r="H1574" i="1"/>
  <c r="G1574" i="1"/>
  <c r="F312" i="4"/>
  <c r="E311" i="4"/>
  <c r="D306" i="1" s="1"/>
  <c r="J1443" i="1"/>
  <c r="G1482" i="1"/>
  <c r="H1489" i="1"/>
  <c r="G1489" i="1"/>
  <c r="H1493" i="1"/>
  <c r="G1493" i="1"/>
  <c r="H1497" i="1"/>
  <c r="G1497" i="1"/>
  <c r="H1501" i="1"/>
  <c r="G1501" i="1"/>
  <c r="H1505" i="1"/>
  <c r="G1505" i="1"/>
  <c r="H1509" i="1"/>
  <c r="G1509" i="1"/>
  <c r="H1513" i="1"/>
  <c r="G1513" i="1"/>
  <c r="H1521" i="1"/>
  <c r="G1521" i="1"/>
  <c r="H1525" i="1"/>
  <c r="G1525" i="1"/>
  <c r="H1529" i="1"/>
  <c r="G1529" i="1"/>
  <c r="H1533" i="1"/>
  <c r="G1533" i="1"/>
  <c r="H1537" i="1"/>
  <c r="G1537" i="1"/>
  <c r="H1541" i="1"/>
  <c r="G1541" i="1"/>
  <c r="H1545" i="1"/>
  <c r="G1545" i="1"/>
  <c r="H1549" i="1"/>
  <c r="G1549" i="1"/>
  <c r="G1562" i="1"/>
  <c r="H1566" i="1"/>
  <c r="G1566" i="1"/>
  <c r="H1570" i="1"/>
  <c r="G1570" i="1"/>
  <c r="E50" i="4"/>
  <c r="D46" i="1" s="1"/>
  <c r="F83" i="4"/>
  <c r="E82" i="4"/>
  <c r="D78" i="1" s="1"/>
  <c r="F107" i="4"/>
  <c r="E106" i="4"/>
  <c r="D102" i="1" s="1"/>
  <c r="F139" i="4"/>
  <c r="F163" i="4"/>
  <c r="F216" i="4"/>
  <c r="D215" i="4"/>
  <c r="F644" i="4"/>
  <c r="H1553" i="1"/>
  <c r="G1553" i="1"/>
  <c r="H1557" i="1"/>
  <c r="G1557" i="1"/>
  <c r="F134" i="4"/>
  <c r="D133" i="4"/>
  <c r="F264" i="4"/>
  <c r="D263" i="4"/>
  <c r="E299" i="4"/>
  <c r="D311" i="4"/>
  <c r="F363" i="4"/>
  <c r="E420" i="4"/>
  <c r="G1443" i="1"/>
  <c r="I1443" i="1" s="1"/>
  <c r="J1462" i="1"/>
  <c r="J1464" i="1"/>
  <c r="J1466" i="1"/>
  <c r="J1468" i="1"/>
  <c r="J1472" i="1"/>
  <c r="J1474" i="1"/>
  <c r="J1477" i="1"/>
  <c r="J1479" i="1"/>
  <c r="H1481" i="1"/>
  <c r="G1481" i="1"/>
  <c r="G1518" i="1"/>
  <c r="G1522" i="1"/>
  <c r="G1526" i="1"/>
  <c r="G1530" i="1"/>
  <c r="G1534" i="1"/>
  <c r="G1538" i="1"/>
  <c r="G1542" i="1"/>
  <c r="G1546" i="1"/>
  <c r="G1550" i="1"/>
  <c r="H1561" i="1"/>
  <c r="G1561" i="1"/>
  <c r="H1578" i="1"/>
  <c r="G1578" i="1"/>
  <c r="D50" i="4"/>
  <c r="F82" i="4"/>
  <c r="D106" i="4"/>
  <c r="D224" i="4"/>
  <c r="E350" i="4"/>
  <c r="F421" i="4"/>
  <c r="F13" i="5"/>
  <c r="E12" i="5"/>
  <c r="F135" i="5"/>
  <c r="E134" i="5"/>
  <c r="D1112" i="1" s="1"/>
  <c r="F356" i="4"/>
  <c r="E363" i="4"/>
  <c r="D358" i="1" s="1"/>
  <c r="H358" i="1" s="1"/>
  <c r="D459" i="4"/>
  <c r="E484" i="4"/>
  <c r="D478" i="1" s="1"/>
  <c r="H478" i="1" s="1"/>
  <c r="D529" i="4"/>
  <c r="D593" i="4"/>
  <c r="H290" i="9"/>
  <c r="E290" i="9" s="1"/>
  <c r="B290" i="9" s="1"/>
  <c r="E146" i="5"/>
  <c r="F191" i="5"/>
  <c r="D190" i="5"/>
  <c r="F259" i="5"/>
  <c r="D258" i="5"/>
  <c r="G1569" i="1"/>
  <c r="G1573" i="1"/>
  <c r="G1577" i="1"/>
  <c r="D44" i="4"/>
  <c r="D124" i="4"/>
  <c r="D152" i="4"/>
  <c r="D196" i="4"/>
  <c r="D299" i="4"/>
  <c r="D351" i="4"/>
  <c r="D580" i="4"/>
  <c r="F134" i="5"/>
  <c r="G307" i="9"/>
  <c r="E307" i="9" s="1"/>
  <c r="B307" i="9" s="1"/>
  <c r="F177" i="5"/>
  <c r="D176" i="5"/>
  <c r="F239" i="5"/>
  <c r="D238" i="5"/>
  <c r="D5" i="7"/>
  <c r="D7" i="4"/>
  <c r="D643" i="4"/>
  <c r="E644" i="4"/>
  <c r="D638" i="1" s="1"/>
  <c r="F603" i="4"/>
  <c r="F69" i="5"/>
  <c r="F79" i="5"/>
  <c r="E78" i="5"/>
  <c r="D1056" i="1" s="1"/>
  <c r="G289" i="9"/>
  <c r="E289" i="9" s="1"/>
  <c r="B289" i="9" s="1"/>
  <c r="F88" i="5"/>
  <c r="D87" i="5"/>
  <c r="G310" i="9"/>
  <c r="E310" i="9" s="1"/>
  <c r="B310" i="9" s="1"/>
  <c r="F206" i="5"/>
  <c r="E237" i="5"/>
  <c r="D42" i="8"/>
  <c r="G162" i="9"/>
  <c r="E162" i="9" s="1"/>
  <c r="B162" i="9" s="1"/>
  <c r="D5" i="6"/>
  <c r="D89" i="6"/>
  <c r="E114" i="6"/>
  <c r="E87" i="5"/>
  <c r="D1065" i="1" s="1"/>
  <c r="D118" i="5"/>
  <c r="E176" i="5"/>
  <c r="D245" i="5"/>
  <c r="H19" i="9"/>
  <c r="E19" i="9" s="1"/>
  <c r="B19" i="9" s="1"/>
  <c r="B47" i="9"/>
  <c r="E57" i="9"/>
  <c r="B57" i="9" s="1"/>
  <c r="B63" i="9"/>
  <c r="E73" i="9"/>
  <c r="B73" i="9" s="1"/>
  <c r="B79" i="9"/>
  <c r="E89" i="9"/>
  <c r="B89" i="9" s="1"/>
  <c r="B95" i="9"/>
  <c r="E105" i="9"/>
  <c r="B105" i="9" s="1"/>
  <c r="B111" i="9"/>
  <c r="E121" i="9"/>
  <c r="B121" i="9" s="1"/>
  <c r="B127" i="9"/>
  <c r="G280" i="9"/>
  <c r="E280" i="9" s="1"/>
  <c r="B280" i="9" s="1"/>
  <c r="G279" i="9"/>
  <c r="E279" i="9" s="1"/>
  <c r="B279"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211" i="9"/>
  <c r="E211" i="9" s="1"/>
  <c r="B211" i="9" s="1"/>
  <c r="G207" i="9"/>
  <c r="E207" i="9" s="1"/>
  <c r="B207"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167" i="9"/>
  <c r="E167" i="9" s="1"/>
  <c r="B167" i="9" s="1"/>
  <c r="H166" i="9"/>
  <c r="M213" i="9"/>
  <c r="G212" i="9"/>
  <c r="E212" i="9" s="1"/>
  <c r="B212" i="9" s="1"/>
  <c r="G208" i="9"/>
  <c r="E208" i="9" s="1"/>
  <c r="B208" i="9" s="1"/>
  <c r="G204" i="9"/>
  <c r="E204" i="9" s="1"/>
  <c r="B204" i="9" s="1"/>
  <c r="G166" i="9"/>
  <c r="H165" i="9"/>
  <c r="G210" i="9"/>
  <c r="E210" i="9" s="1"/>
  <c r="B210" i="9" s="1"/>
  <c r="G206" i="9"/>
  <c r="E206" i="9" s="1"/>
  <c r="B206" i="9" s="1"/>
  <c r="L213" i="9"/>
  <c r="F213" i="9" s="1"/>
  <c r="B213" i="9" s="1"/>
  <c r="G209" i="9"/>
  <c r="E209" i="9" s="1"/>
  <c r="B209" i="9" s="1"/>
  <c r="G205" i="9"/>
  <c r="E205" i="9" s="1"/>
  <c r="B205" i="9" s="1"/>
  <c r="G165" i="9"/>
  <c r="E165" i="9" s="1"/>
  <c r="B165" i="9" s="1"/>
  <c r="G163" i="9"/>
  <c r="E163" i="9" s="1"/>
  <c r="B163" i="9" s="1"/>
  <c r="G161" i="9"/>
  <c r="E161" i="9" s="1"/>
  <c r="B161" i="9" s="1"/>
  <c r="I10" i="9"/>
  <c r="E53" i="9"/>
  <c r="B53" i="9" s="1"/>
  <c r="B59" i="9"/>
  <c r="E69" i="9"/>
  <c r="B69" i="9" s="1"/>
  <c r="B75" i="9"/>
  <c r="E85" i="9"/>
  <c r="B85" i="9" s="1"/>
  <c r="B91" i="9"/>
  <c r="E101" i="9"/>
  <c r="B101" i="9" s="1"/>
  <c r="B107" i="9"/>
  <c r="E117" i="9"/>
  <c r="B117" i="9" s="1"/>
  <c r="B123" i="9"/>
  <c r="G164" i="9"/>
  <c r="E164" i="9" s="1"/>
  <c r="B164" i="9" s="1"/>
  <c r="E145" i="9"/>
  <c r="B145" i="9" s="1"/>
  <c r="B149" i="9"/>
  <c r="B153" i="9"/>
  <c r="B157" i="9"/>
  <c r="B134" i="9"/>
  <c r="E137" i="9"/>
  <c r="B137" i="9" s="1"/>
  <c r="B142" i="9"/>
  <c r="E148" i="9"/>
  <c r="B148" i="9" s="1"/>
  <c r="E152" i="9"/>
  <c r="B152" i="9" s="1"/>
  <c r="E156" i="9"/>
  <c r="B156" i="9" s="1"/>
  <c r="E160" i="9"/>
  <c r="B160" i="9" s="1"/>
  <c r="B242" i="9"/>
  <c r="F245" i="9"/>
  <c r="B245" i="9" s="1"/>
  <c r="F253" i="9"/>
  <c r="B253" i="9" s="1"/>
  <c r="F265" i="9"/>
  <c r="B265" i="9" s="1"/>
  <c r="B270" i="9"/>
  <c r="F277" i="9"/>
  <c r="E299" i="9"/>
  <c r="B299" i="9" s="1"/>
  <c r="B215" i="9"/>
  <c r="B219" i="9"/>
  <c r="B223" i="9"/>
  <c r="B227" i="9"/>
  <c r="B230" i="9"/>
  <c r="B231" i="9"/>
  <c r="B234" i="9"/>
  <c r="B235" i="9"/>
  <c r="B236" i="9"/>
  <c r="B243" i="9"/>
  <c r="B244" i="9"/>
  <c r="B251" i="9"/>
  <c r="B252" i="9"/>
  <c r="B259" i="9"/>
  <c r="B260" i="9"/>
  <c r="B267" i="9"/>
  <c r="B268" i="9"/>
  <c r="B297" i="9"/>
  <c r="F7" i="4" l="1"/>
  <c r="D6" i="4"/>
  <c r="C3" i="1"/>
  <c r="H21" i="9"/>
  <c r="G21" i="9"/>
  <c r="D151" i="4"/>
  <c r="F152" i="4"/>
  <c r="C148" i="1"/>
  <c r="F529" i="4"/>
  <c r="D528" i="4"/>
  <c r="C523" i="1"/>
  <c r="G358" i="1"/>
  <c r="I23" i="3"/>
  <c r="D1214" i="1"/>
  <c r="F580" i="4"/>
  <c r="C574" i="1"/>
  <c r="F258" i="5"/>
  <c r="C1235" i="1"/>
  <c r="F245" i="5"/>
  <c r="C1222" i="1"/>
  <c r="I27" i="3"/>
  <c r="D1408" i="1"/>
  <c r="G315" i="9"/>
  <c r="E315" i="9" s="1"/>
  <c r="H29" i="3"/>
  <c r="C1436" i="1"/>
  <c r="F176" i="5"/>
  <c r="D175" i="5"/>
  <c r="H22" i="3"/>
  <c r="C1153" i="1"/>
  <c r="E68" i="5"/>
  <c r="D350" i="4"/>
  <c r="F351" i="4"/>
  <c r="C346" i="1"/>
  <c r="F124" i="4"/>
  <c r="C120" i="1"/>
  <c r="D345" i="1"/>
  <c r="F50" i="4"/>
  <c r="C46" i="1"/>
  <c r="F215" i="4"/>
  <c r="C211" i="1"/>
  <c r="G478" i="1"/>
  <c r="E7" i="5"/>
  <c r="D990" i="1"/>
  <c r="F263" i="4"/>
  <c r="C259" i="1"/>
  <c r="E175" i="5"/>
  <c r="D1152" i="1" s="1"/>
  <c r="I22" i="3"/>
  <c r="D1153" i="1"/>
  <c r="F89" i="6"/>
  <c r="C1383" i="1"/>
  <c r="K1450" i="9"/>
  <c r="G313" i="9"/>
  <c r="E313" i="9" s="1"/>
  <c r="B313" i="9" s="1"/>
  <c r="I34" i="3"/>
  <c r="C1517" i="1"/>
  <c r="H1056" i="1"/>
  <c r="G1056" i="1"/>
  <c r="G638" i="1"/>
  <c r="H638" i="1"/>
  <c r="E141" i="6"/>
  <c r="F12" i="5"/>
  <c r="D298" i="4"/>
  <c r="F299" i="4"/>
  <c r="C294" i="1"/>
  <c r="F44" i="4"/>
  <c r="C40" i="1"/>
  <c r="G309" i="9"/>
  <c r="E309" i="9" s="1"/>
  <c r="B309" i="9" s="1"/>
  <c r="F190" i="5"/>
  <c r="C1167" i="1"/>
  <c r="F78" i="5"/>
  <c r="F459" i="4"/>
  <c r="C453" i="1"/>
  <c r="H1112" i="1"/>
  <c r="G1112" i="1"/>
  <c r="F224" i="4"/>
  <c r="C220" i="1"/>
  <c r="E6" i="4"/>
  <c r="F311" i="4"/>
  <c r="C306" i="1"/>
  <c r="F133" i="4"/>
  <c r="C129" i="1"/>
  <c r="I1457" i="1"/>
  <c r="I1444" i="1"/>
  <c r="F146" i="5"/>
  <c r="D1124" i="1"/>
  <c r="E635" i="4"/>
  <c r="D629" i="1" s="1"/>
  <c r="D414" i="1"/>
  <c r="E166" i="9"/>
  <c r="B166" i="9" s="1"/>
  <c r="F118" i="5"/>
  <c r="C1096" i="1"/>
  <c r="D141" i="6"/>
  <c r="F5" i="6"/>
  <c r="H24" i="3"/>
  <c r="C1299" i="1"/>
  <c r="G312" i="9"/>
  <c r="E312" i="9" s="1"/>
  <c r="F87" i="5"/>
  <c r="D68" i="5"/>
  <c r="C1065" i="1"/>
  <c r="F643" i="4"/>
  <c r="C637" i="1"/>
  <c r="F238" i="5"/>
  <c r="D237" i="5"/>
  <c r="C1215" i="1"/>
  <c r="F196" i="4"/>
  <c r="C192" i="1"/>
  <c r="F114" i="6"/>
  <c r="F593" i="4"/>
  <c r="C587" i="1"/>
  <c r="D420" i="4"/>
  <c r="F106" i="4"/>
  <c r="C102" i="1"/>
  <c r="F484" i="4"/>
  <c r="E298" i="4"/>
  <c r="D294" i="1"/>
  <c r="G78" i="1"/>
  <c r="H78" i="1"/>
  <c r="E636" i="4"/>
  <c r="D630" i="1" s="1"/>
  <c r="I1477" i="1"/>
  <c r="I1472" i="1"/>
  <c r="I1466" i="1"/>
  <c r="I1462" i="1"/>
  <c r="I1455" i="1"/>
  <c r="E413" i="4"/>
  <c r="E291" i="4"/>
  <c r="D287" i="1" s="1"/>
  <c r="D285" i="1"/>
  <c r="H40" i="1" l="1"/>
  <c r="G40" i="1"/>
  <c r="B315" i="9"/>
  <c r="E314" i="9"/>
  <c r="I10" i="3" s="1"/>
  <c r="G574" i="1"/>
  <c r="H574" i="1"/>
  <c r="H148" i="1"/>
  <c r="G148" i="1"/>
  <c r="H587" i="1"/>
  <c r="G587" i="1"/>
  <c r="H637" i="1"/>
  <c r="G637" i="1"/>
  <c r="H1124" i="1"/>
  <c r="G1124" i="1"/>
  <c r="H259" i="1"/>
  <c r="G259" i="1"/>
  <c r="I21" i="3"/>
  <c r="D1046" i="1"/>
  <c r="E311" i="9"/>
  <c r="B312" i="9"/>
  <c r="F141" i="6"/>
  <c r="H28" i="3"/>
  <c r="C1435" i="1"/>
  <c r="I28" i="3"/>
  <c r="D1435" i="1"/>
  <c r="H211" i="1"/>
  <c r="G211" i="1"/>
  <c r="H346" i="1"/>
  <c r="G346" i="1"/>
  <c r="G1153" i="1"/>
  <c r="H1153" i="1"/>
  <c r="G1235" i="1"/>
  <c r="H1235" i="1"/>
  <c r="E407" i="4"/>
  <c r="D402" i="1" s="1"/>
  <c r="D293" i="1"/>
  <c r="F420" i="4"/>
  <c r="D635" i="4"/>
  <c r="C414" i="1"/>
  <c r="H192" i="1"/>
  <c r="G192" i="1"/>
  <c r="F68" i="5"/>
  <c r="H21" i="3"/>
  <c r="C1046" i="1"/>
  <c r="D6" i="5"/>
  <c r="H1096" i="1"/>
  <c r="G1096" i="1"/>
  <c r="D407" i="4"/>
  <c r="F298" i="4"/>
  <c r="C293" i="1"/>
  <c r="E6" i="5"/>
  <c r="I20" i="3"/>
  <c r="D985" i="1"/>
  <c r="F7" i="5"/>
  <c r="H46" i="1"/>
  <c r="G46" i="1"/>
  <c r="H120" i="1"/>
  <c r="G120" i="1"/>
  <c r="D408" i="4"/>
  <c r="F350" i="4"/>
  <c r="C345" i="1"/>
  <c r="F175" i="5"/>
  <c r="C1152" i="1"/>
  <c r="G1222" i="1"/>
  <c r="H1222" i="1"/>
  <c r="G129" i="1"/>
  <c r="H129" i="1"/>
  <c r="I16" i="3"/>
  <c r="E290" i="4"/>
  <c r="D286" i="1" s="1"/>
  <c r="E412" i="4"/>
  <c r="E415" i="4" s="1"/>
  <c r="D410" i="1" s="1"/>
  <c r="D2" i="1"/>
  <c r="G1167" i="1"/>
  <c r="H1167" i="1"/>
  <c r="H523" i="1"/>
  <c r="G523" i="1"/>
  <c r="H3" i="1"/>
  <c r="G3" i="1"/>
  <c r="E640" i="4"/>
  <c r="D408" i="1"/>
  <c r="H102" i="1"/>
  <c r="G102" i="1"/>
  <c r="G1215" i="1"/>
  <c r="H1215" i="1"/>
  <c r="H220" i="1"/>
  <c r="G220" i="1"/>
  <c r="H453" i="1"/>
  <c r="G453" i="1"/>
  <c r="H294" i="1"/>
  <c r="G294" i="1"/>
  <c r="G1436" i="1"/>
  <c r="H1436" i="1"/>
  <c r="H1408" i="1"/>
  <c r="G1408" i="1"/>
  <c r="D636" i="4"/>
  <c r="F528" i="4"/>
  <c r="C522" i="1"/>
  <c r="H17" i="3"/>
  <c r="D289" i="4"/>
  <c r="F151" i="4"/>
  <c r="C147" i="1"/>
  <c r="D412" i="4"/>
  <c r="F6" i="4"/>
  <c r="H16" i="3"/>
  <c r="D290" i="4"/>
  <c r="C2" i="1"/>
  <c r="H23" i="3"/>
  <c r="F237" i="5"/>
  <c r="C1214" i="1"/>
  <c r="H1065" i="1"/>
  <c r="G1065" i="1"/>
  <c r="H9" i="3"/>
  <c r="G1299" i="1"/>
  <c r="H1299" i="1"/>
  <c r="G317" i="9"/>
  <c r="E317" i="9" s="1"/>
  <c r="H306" i="1"/>
  <c r="G306" i="1"/>
  <c r="H1517" i="1"/>
  <c r="G1517" i="1"/>
  <c r="H11" i="3"/>
  <c r="G1383" i="1"/>
  <c r="H1383" i="1"/>
  <c r="G990" i="1"/>
  <c r="H990" i="1"/>
  <c r="E408" i="4"/>
  <c r="D403" i="1" s="1"/>
  <c r="E21" i="9"/>
  <c r="K3" i="9" l="1"/>
  <c r="H522" i="1"/>
  <c r="G522" i="1"/>
  <c r="H345" i="1"/>
  <c r="G345" i="1"/>
  <c r="G985" i="1"/>
  <c r="H985" i="1"/>
  <c r="G284" i="9"/>
  <c r="E284" i="9" s="1"/>
  <c r="B284" i="9" s="1"/>
  <c r="G278" i="9"/>
  <c r="F6" i="5"/>
  <c r="C984" i="1"/>
  <c r="E316" i="9"/>
  <c r="I9" i="3" s="1"/>
  <c r="B317" i="9"/>
  <c r="N3" i="9"/>
  <c r="I11" i="3"/>
  <c r="H147" i="1"/>
  <c r="G147" i="1"/>
  <c r="F407" i="4"/>
  <c r="C402" i="1"/>
  <c r="H1046" i="1"/>
  <c r="G1046" i="1"/>
  <c r="G1435" i="1"/>
  <c r="H1435" i="1"/>
  <c r="B21" i="9"/>
  <c r="H2" i="1"/>
  <c r="G2" i="1"/>
  <c r="D639" i="4"/>
  <c r="F412" i="4"/>
  <c r="C407" i="1"/>
  <c r="D291" i="4"/>
  <c r="F289" i="4"/>
  <c r="D413" i="4"/>
  <c r="C285" i="1"/>
  <c r="F636" i="4"/>
  <c r="C630" i="1"/>
  <c r="G1152" i="1"/>
  <c r="H1152" i="1"/>
  <c r="F408" i="4"/>
  <c r="C403" i="1"/>
  <c r="H278" i="9"/>
  <c r="D984" i="1"/>
  <c r="H414" i="1"/>
  <c r="G414" i="1"/>
  <c r="G1214" i="1"/>
  <c r="H1214" i="1"/>
  <c r="F290" i="4"/>
  <c r="C286" i="1"/>
  <c r="E642" i="4"/>
  <c r="D634" i="1"/>
  <c r="E414" i="4"/>
  <c r="D409" i="1" s="1"/>
  <c r="E639" i="4"/>
  <c r="D407" i="1"/>
  <c r="H293" i="1"/>
  <c r="G293" i="1"/>
  <c r="F635" i="4"/>
  <c r="C629" i="1"/>
  <c r="H629" i="1" l="1"/>
  <c r="G629" i="1"/>
  <c r="H285" i="1"/>
  <c r="G285" i="1"/>
  <c r="H407" i="1"/>
  <c r="G407" i="1"/>
  <c r="E641" i="4"/>
  <c r="D633" i="1"/>
  <c r="D640" i="4"/>
  <c r="D415" i="4"/>
  <c r="F413" i="4"/>
  <c r="C408" i="1"/>
  <c r="H402" i="1"/>
  <c r="G402" i="1"/>
  <c r="H8" i="3"/>
  <c r="H984" i="1"/>
  <c r="G984" i="1"/>
  <c r="H286" i="1"/>
  <c r="G286" i="1"/>
  <c r="H403" i="1"/>
  <c r="G403" i="1"/>
  <c r="H630" i="1"/>
  <c r="G630" i="1"/>
  <c r="D414" i="4"/>
  <c r="F291" i="4"/>
  <c r="C287" i="1"/>
  <c r="F639" i="4"/>
  <c r="D641" i="4"/>
  <c r="C633" i="1"/>
  <c r="E278" i="9"/>
  <c r="E646" i="4"/>
  <c r="D636" i="1"/>
  <c r="M3" i="9" l="1"/>
  <c r="H408" i="1"/>
  <c r="G408" i="1"/>
  <c r="B278" i="9"/>
  <c r="E277" i="9"/>
  <c r="I8" i="3" s="1"/>
  <c r="H287" i="1"/>
  <c r="G287" i="1"/>
  <c r="G633" i="1"/>
  <c r="H633" i="1"/>
  <c r="F415" i="4"/>
  <c r="C410" i="1"/>
  <c r="I19" i="3"/>
  <c r="D640" i="1"/>
  <c r="E645" i="4"/>
  <c r="D635" i="1"/>
  <c r="F641" i="4"/>
  <c r="C635" i="1"/>
  <c r="F414" i="4"/>
  <c r="C409" i="1"/>
  <c r="F640" i="4"/>
  <c r="D642" i="4"/>
  <c r="D645" i="4" s="1"/>
  <c r="C634" i="1"/>
  <c r="F645" i="4" l="1"/>
  <c r="H18" i="3"/>
  <c r="C639" i="1"/>
  <c r="H410" i="1"/>
  <c r="G410" i="1"/>
  <c r="I18" i="3"/>
  <c r="D639" i="1"/>
  <c r="G276" i="9"/>
  <c r="E276" i="9" s="1"/>
  <c r="B276" i="9" s="1"/>
  <c r="F642" i="4"/>
  <c r="D646" i="4"/>
  <c r="C636" i="1"/>
  <c r="H635" i="1"/>
  <c r="G635" i="1"/>
  <c r="H634" i="1"/>
  <c r="G634" i="1"/>
  <c r="H409" i="1"/>
  <c r="G409" i="1"/>
  <c r="F646" i="4" l="1"/>
  <c r="H19" i="3"/>
  <c r="C640" i="1"/>
  <c r="H636" i="1"/>
  <c r="G636" i="1"/>
  <c r="H639" i="1"/>
  <c r="G639" i="1"/>
  <c r="H640" i="1" l="1"/>
  <c r="G640" i="1"/>
  <c r="H7" i="3"/>
  <c r="J3" i="9" l="1"/>
  <c r="M272" i="9" l="1"/>
  <c r="L272" i="9"/>
  <c r="F272" i="9" s="1"/>
  <c r="H274" i="9"/>
  <c r="G274" i="9"/>
  <c r="E274" i="9" s="1"/>
  <c r="G18" i="9"/>
  <c r="H18" i="9"/>
  <c r="H17" i="9"/>
  <c r="M16" i="9"/>
  <c r="L15" i="9"/>
  <c r="K13" i="9"/>
  <c r="I11" i="9"/>
  <c r="J10" i="9"/>
  <c r="K9" i="9"/>
  <c r="I7" i="9"/>
  <c r="J6" i="9"/>
  <c r="K5" i="9"/>
  <c r="J7" i="9"/>
  <c r="I12" i="9"/>
  <c r="I17" i="9"/>
  <c r="I9" i="9"/>
  <c r="H16" i="9"/>
  <c r="K8" i="9"/>
  <c r="J13" i="9"/>
  <c r="J5" i="9"/>
  <c r="L16" i="9"/>
  <c r="I13" i="9"/>
  <c r="E13" i="9" s="1"/>
  <c r="B13" i="9" s="1"/>
  <c r="I8" i="9"/>
  <c r="M15" i="9"/>
  <c r="I5" i="9"/>
  <c r="K11" i="9"/>
  <c r="J9" i="9"/>
  <c r="H15" i="9"/>
  <c r="K6" i="9"/>
  <c r="J17" i="9"/>
  <c r="K10" i="9"/>
  <c r="G16" i="9"/>
  <c r="K7" i="9"/>
  <c r="J12" i="9"/>
  <c r="J11" i="9"/>
  <c r="J8" i="9"/>
  <c r="G15" i="9"/>
  <c r="I6" i="9"/>
  <c r="K12" i="9"/>
  <c r="G17" i="9"/>
  <c r="E16" i="9" l="1"/>
  <c r="E9" i="9"/>
  <c r="B9" i="9" s="1"/>
  <c r="E10" i="9"/>
  <c r="B10" i="9" s="1"/>
  <c r="E17" i="9"/>
  <c r="B17" i="9" s="1"/>
  <c r="E12" i="9"/>
  <c r="B12" i="9" s="1"/>
  <c r="E7" i="9"/>
  <c r="B7" i="9" s="1"/>
  <c r="B272" i="9"/>
  <c r="F20" i="9"/>
  <c r="B274" i="9"/>
  <c r="E20" i="9"/>
  <c r="I7" i="3" s="1"/>
  <c r="E8" i="9"/>
  <c r="B8" i="9" s="1"/>
  <c r="E11" i="9"/>
  <c r="B11" i="9" s="1"/>
  <c r="E6" i="9"/>
  <c r="B6" i="9" s="1"/>
  <c r="E15" i="9"/>
  <c r="E5" i="9"/>
  <c r="F16" i="9"/>
  <c r="B16" i="9" s="1"/>
  <c r="F15" i="9"/>
  <c r="E18" i="9"/>
  <c r="B18" i="9" s="1"/>
  <c r="F14" i="9" l="1"/>
  <c r="F3" i="9" s="1"/>
  <c r="E4" i="9"/>
  <c r="B5" i="9"/>
  <c r="B15" i="9"/>
  <c r="E14" i="9"/>
  <c r="E3" i="9" l="1"/>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<sst xmlns="http://schemas.openxmlformats.org/spreadsheetml/2006/main" count="4369" uniqueCount="3422">
  <si>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</si>
  <si>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</si>
  <si>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</si>
  <si>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</si>
  <si>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</si>
  <si>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</si>
  <si>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</si>
  <si>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</si>
  <si>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</si>
  <si>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</si>
  <si>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</si>
  <si>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</si>
  <si>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</si>
  <si>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</si>
  <si>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</si>
  <si>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</si>
  <si>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</si>
  <si>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</si>
  <si>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</si>
  <si>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</si>
  <si>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</si>
  <si>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</si>
  <si>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</si>
  <si>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</si>
  <si>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</si>
  <si>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</si>
  <si>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</si>
  <si>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</si>
  <si>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</si>
  <si>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</si>
  <si>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</si>
  <si>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GRAD ZAGREB</t>
  </si>
  <si>
    <t>BILANCA</t>
  </si>
  <si>
    <t>RAS funkcijski</t>
  </si>
  <si>
    <t>Razina:</t>
  </si>
  <si>
    <t>22</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</si>
  <si>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</si>
  <si>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</si>
  <si>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</si>
  <si>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</si>
  <si>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</si>
  <si>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</si>
  <si>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</si>
  <si>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</si>
  <si>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</si>
  <si>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</si>
  <si>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</si>
  <si>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</si>
  <si>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</si>
  <si>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24512 - GRAD ZAGREB</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</si>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</sst>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1197575982.8599999</v>
      </c>
      <c r="D2" s="6">
        <f>'PR-RAS'!E6</f>
        <v>1465809020.2699997</v>
      </c>
      <c r="E2" s="6">
        <v>0</v>
      </c>
      <c r="F2" s="6">
        <v>0</v>
      </c>
      <c r="G2" s="7">
        <f t="shared" ref="G2:G264" si="0">(B2/1000)*(C2*1+D2*2)</f>
        <v>4129194.0233999998</v>
      </c>
      <c r="H2" s="7">
        <f t="shared" ref="H2:H264" si="1">ABS(C2-ROUND(C2,0))+ABS(D2-ROUND(D2,0))</f>
        <v>0.40999984741210938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889849100.95999992</v>
      </c>
      <c r="D3" s="1">
        <f>'PR-RAS'!E7</f>
        <v>1064521054.3</v>
      </c>
      <c r="E3" s="1">
        <v>0</v>
      </c>
      <c r="F3" s="1">
        <v>0</v>
      </c>
      <c r="G3" s="2">
        <f t="shared" si="0"/>
        <v>6037782.4191199997</v>
      </c>
      <c r="H3" s="2">
        <f t="shared" si="1"/>
        <v>0.34000003337860107</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831111068.74000001</v>
      </c>
      <c r="D4" s="1">
        <f>'PR-RAS'!E8</f>
        <v>1004295089.39</v>
      </c>
      <c r="E4" s="1">
        <v>0</v>
      </c>
      <c r="F4" s="1">
        <v>0</v>
      </c>
      <c r="G4" s="2">
        <f t="shared" si="0"/>
        <v>8519103.7425599992</v>
      </c>
      <c r="H4" s="2">
        <f t="shared" si="1"/>
        <v>0.64999997615814209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692006922.77999997</v>
      </c>
      <c r="D5" s="1">
        <f>'PR-RAS'!E9</f>
        <v>850379494.55999994</v>
      </c>
      <c r="E5" s="1">
        <v>0</v>
      </c>
      <c r="F5" s="1">
        <v>0</v>
      </c>
      <c r="G5" s="2">
        <f t="shared" si="0"/>
        <v>9571063.6475999989</v>
      </c>
      <c r="H5" s="2">
        <f t="shared" si="1"/>
        <v>0.66000008583068848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65470892.710000001</v>
      </c>
      <c r="D6" s="1">
        <f>'PR-RAS'!E10</f>
        <v>68598439.150000006</v>
      </c>
      <c r="E6" s="1">
        <v>0</v>
      </c>
      <c r="F6" s="1">
        <v>0</v>
      </c>
      <c r="G6" s="2">
        <f t="shared" si="0"/>
        <v>1013338.8550500001</v>
      </c>
      <c r="H6" s="2">
        <f t="shared" si="1"/>
        <v>0.44000000506639481</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23002414.260000002</v>
      </c>
      <c r="D7" s="1">
        <f>'PR-RAS'!E11</f>
        <v>26475301.879999999</v>
      </c>
      <c r="E7" s="1">
        <v>0</v>
      </c>
      <c r="F7" s="1">
        <v>0</v>
      </c>
      <c r="G7" s="2">
        <f t="shared" si="0"/>
        <v>455718.10811999999</v>
      </c>
      <c r="H7" s="2">
        <f t="shared" si="1"/>
        <v>0.38000000268220901</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111305778.17</v>
      </c>
      <c r="D8" s="1">
        <f>'PR-RAS'!E12</f>
        <v>125435321.89</v>
      </c>
      <c r="E8" s="1">
        <v>0</v>
      </c>
      <c r="F8" s="1">
        <v>0</v>
      </c>
      <c r="G8" s="2">
        <f t="shared" si="0"/>
        <v>2535234.95365</v>
      </c>
      <c r="H8" s="2">
        <f t="shared" si="1"/>
        <v>0.2800000011920929</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13203032.380000001</v>
      </c>
      <c r="D9" s="1">
        <f>'PR-RAS'!E13</f>
        <v>15328773.310000001</v>
      </c>
      <c r="E9" s="1">
        <v>0</v>
      </c>
      <c r="F9" s="1">
        <v>0</v>
      </c>
      <c r="G9" s="2">
        <f t="shared" si="0"/>
        <v>350884.63199999998</v>
      </c>
      <c r="H9" s="2">
        <f t="shared" si="1"/>
        <v>0.69000000134110451</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590391.44999999995</v>
      </c>
      <c r="E10" s="1">
        <v>0</v>
      </c>
      <c r="F10" s="1">
        <v>0</v>
      </c>
      <c r="G10" s="2">
        <f t="shared" si="0"/>
        <v>10627.046099999998</v>
      </c>
      <c r="H10" s="2">
        <f t="shared" si="1"/>
        <v>0.44999999995343387</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73877971.560000002</v>
      </c>
      <c r="D11" s="1">
        <f>'PR-RAS'!E15</f>
        <v>82512632.849999994</v>
      </c>
      <c r="E11" s="1">
        <v>0</v>
      </c>
      <c r="F11" s="1">
        <v>0</v>
      </c>
      <c r="G11" s="2">
        <f t="shared" si="0"/>
        <v>2389032.3725999999</v>
      </c>
      <c r="H11" s="2">
        <f t="shared" si="1"/>
        <v>0.59000000357627869</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47861677.549999997</v>
      </c>
      <c r="D19" s="1">
        <f>'PR-RAS'!E23</f>
        <v>48436474.030000001</v>
      </c>
      <c r="E19" s="1">
        <v>0</v>
      </c>
      <c r="F19" s="1">
        <v>0</v>
      </c>
      <c r="G19" s="2">
        <f t="shared" si="0"/>
        <v>2605223.2609800003</v>
      </c>
      <c r="H19" s="2">
        <f t="shared" si="1"/>
        <v>0.48000000417232513</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77412.11</v>
      </c>
      <c r="D20" s="1">
        <f>'PR-RAS'!E24</f>
        <v>78451.67</v>
      </c>
      <c r="E20" s="1">
        <v>0</v>
      </c>
      <c r="F20" s="1">
        <v>0</v>
      </c>
      <c r="G20" s="2">
        <f t="shared" si="0"/>
        <v>4451.9935500000001</v>
      </c>
      <c r="H20" s="2">
        <f t="shared" si="1"/>
        <v>0.44000000000232831</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545868.79</v>
      </c>
      <c r="D21" s="1">
        <f>'PR-RAS'!E25</f>
        <v>432388.04</v>
      </c>
      <c r="E21" s="1">
        <v>0</v>
      </c>
      <c r="F21" s="1">
        <v>0</v>
      </c>
      <c r="G21" s="2">
        <f t="shared" si="0"/>
        <v>28212.897400000002</v>
      </c>
      <c r="H21" s="2">
        <f t="shared" si="1"/>
        <v>0.24999999994179234</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47238396.649999999</v>
      </c>
      <c r="D23" s="1">
        <f>'PR-RAS'!E27</f>
        <v>47925634.32</v>
      </c>
      <c r="E23" s="1">
        <v>0</v>
      </c>
      <c r="F23" s="1">
        <v>0</v>
      </c>
      <c r="G23" s="2">
        <f t="shared" si="0"/>
        <v>3147972.6363799996</v>
      </c>
      <c r="H23" s="2">
        <f t="shared" si="1"/>
        <v>0.67000000178813934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10876354.670000002</v>
      </c>
      <c r="D25" s="1">
        <f>'PR-RAS'!E29</f>
        <v>11789490.879999999</v>
      </c>
      <c r="E25" s="1">
        <v>0</v>
      </c>
      <c r="F25" s="1">
        <v>0</v>
      </c>
      <c r="G25" s="2">
        <f t="shared" si="0"/>
        <v>826928.07432000001</v>
      </c>
      <c r="H25" s="2">
        <f t="shared" si="1"/>
        <v>0.44999999925494194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66729.83</v>
      </c>
      <c r="D27" s="1">
        <f>'PR-RAS'!E31</f>
        <v>58408.33</v>
      </c>
      <c r="E27" s="1">
        <v>0</v>
      </c>
      <c r="F27" s="1">
        <v>0</v>
      </c>
      <c r="G27" s="2">
        <f t="shared" si="0"/>
        <v>4772.2087399999991</v>
      </c>
      <c r="H27" s="2">
        <f t="shared" si="1"/>
        <v>0.5</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10794905.880000001</v>
      </c>
      <c r="D29" s="1">
        <f>'PR-RAS'!E33</f>
        <v>11708249.1</v>
      </c>
      <c r="E29" s="1">
        <v>0</v>
      </c>
      <c r="F29" s="1">
        <v>0</v>
      </c>
      <c r="G29" s="2">
        <f t="shared" si="0"/>
        <v>957919.31423999998</v>
      </c>
      <c r="H29" s="2">
        <f t="shared" si="1"/>
        <v>0.2199999988079071</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14718.96</v>
      </c>
      <c r="D31" s="1">
        <f>'PR-RAS'!E35</f>
        <v>22833.45</v>
      </c>
      <c r="E31" s="1">
        <v>0</v>
      </c>
      <c r="F31" s="1">
        <v>0</v>
      </c>
      <c r="G31" s="2">
        <f t="shared" si="0"/>
        <v>1811.5757999999998</v>
      </c>
      <c r="H31" s="2">
        <f t="shared" si="1"/>
        <v>0.49000000000160071</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106568424.88000001</v>
      </c>
      <c r="D46" s="1">
        <f>'PR-RAS'!E50</f>
        <v>195310809.52999997</v>
      </c>
      <c r="E46" s="1">
        <v>0</v>
      </c>
      <c r="F46" s="1">
        <v>0</v>
      </c>
      <c r="G46" s="2">
        <f t="shared" si="0"/>
        <v>22373551.977299996</v>
      </c>
      <c r="H46" s="2">
        <f t="shared" si="1"/>
        <v>0.59000001847743988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283038.93</v>
      </c>
      <c r="D50" s="1">
        <f>'PR-RAS'!E54</f>
        <v>1388605.33</v>
      </c>
      <c r="E50" s="1">
        <v>0</v>
      </c>
      <c r="F50" s="1">
        <v>0</v>
      </c>
      <c r="G50" s="2">
        <f t="shared" si="0"/>
        <v>149952.22991000002</v>
      </c>
      <c r="H50" s="2">
        <f t="shared" si="1"/>
        <v>0.40000000008149073</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107062.72</v>
      </c>
      <c r="D51" s="1">
        <f>'PR-RAS'!E55</f>
        <v>3251.1</v>
      </c>
      <c r="E51" s="1">
        <v>0</v>
      </c>
      <c r="F51" s="1">
        <v>0</v>
      </c>
      <c r="G51" s="2">
        <f t="shared" si="0"/>
        <v>5678.2460000000001</v>
      </c>
      <c r="H51" s="2">
        <f t="shared" si="1"/>
        <v>0.3799999999987449</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175976.21</v>
      </c>
      <c r="D53" s="1">
        <f>'PR-RAS'!E57</f>
        <v>1385354.23</v>
      </c>
      <c r="E53" s="1">
        <v>0</v>
      </c>
      <c r="F53" s="1">
        <v>0</v>
      </c>
      <c r="G53" s="2">
        <f t="shared" si="0"/>
        <v>153227.60283999998</v>
      </c>
      <c r="H53" s="2">
        <f t="shared" si="1"/>
        <v>0.43999999997322448</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6390395.9000000004</v>
      </c>
      <c r="D55" s="1">
        <f>'PR-RAS'!E59</f>
        <v>9802061.6799999997</v>
      </c>
      <c r="E55" s="1">
        <v>0</v>
      </c>
      <c r="F55" s="1">
        <v>0</v>
      </c>
      <c r="G55" s="2">
        <f t="shared" si="0"/>
        <v>1403704.0400399999</v>
      </c>
      <c r="H55" s="2">
        <f t="shared" si="1"/>
        <v>0.41999999992549419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6270665.4100000001</v>
      </c>
      <c r="D56" s="1">
        <f>'PR-RAS'!E60</f>
        <v>8963498.2400000002</v>
      </c>
      <c r="E56" s="1">
        <v>0</v>
      </c>
      <c r="F56" s="1">
        <v>0</v>
      </c>
      <c r="G56" s="2">
        <f t="shared" si="0"/>
        <v>1330871.4039499999</v>
      </c>
      <c r="H56" s="2">
        <f t="shared" si="1"/>
        <v>0.65000000037252903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119730.49</v>
      </c>
      <c r="D57" s="1">
        <f>'PR-RAS'!E61</f>
        <v>838563.44</v>
      </c>
      <c r="E57" s="1">
        <v>0</v>
      </c>
      <c r="F57" s="1">
        <v>0</v>
      </c>
      <c r="G57" s="2">
        <f t="shared" si="0"/>
        <v>100624.01272</v>
      </c>
      <c r="H57" s="2">
        <f t="shared" si="1"/>
        <v>0.92999999994935934</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43643181.649999999</v>
      </c>
      <c r="D61" s="1">
        <f>'PR-RAS'!E65</f>
        <v>42504018.280000001</v>
      </c>
      <c r="E61" s="1">
        <v>0</v>
      </c>
      <c r="F61" s="1">
        <v>0</v>
      </c>
      <c r="G61" s="2">
        <f t="shared" si="0"/>
        <v>7719073.0926000001</v>
      </c>
      <c r="H61" s="2">
        <f t="shared" si="1"/>
        <v>0.63000000268220901</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43643181.649999999</v>
      </c>
      <c r="D62" s="1">
        <f>'PR-RAS'!E66</f>
        <v>42504018.280000001</v>
      </c>
      <c r="E62" s="1">
        <v>0</v>
      </c>
      <c r="F62" s="1">
        <v>0</v>
      </c>
      <c r="G62" s="2">
        <f t="shared" si="0"/>
        <v>7847724.3108100006</v>
      </c>
      <c r="H62" s="2">
        <f t="shared" si="1"/>
        <v>0.63000000268220901</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55674653.510000005</v>
      </c>
      <c r="D70" s="1">
        <f>'PR-RAS'!E74</f>
        <v>141576871.22999999</v>
      </c>
      <c r="E70" s="1">
        <v>0</v>
      </c>
      <c r="F70" s="1">
        <v>0</v>
      </c>
      <c r="G70" s="2">
        <f t="shared" si="0"/>
        <v>23379159.321929999</v>
      </c>
      <c r="H70" s="2">
        <f t="shared" si="1"/>
        <v>0.71999998390674591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4280700.84</v>
      </c>
      <c r="D71" s="1">
        <f>'PR-RAS'!E75</f>
        <v>4377999.9800000004</v>
      </c>
      <c r="E71" s="1">
        <v>0</v>
      </c>
      <c r="F71" s="1">
        <v>0</v>
      </c>
      <c r="G71" s="2">
        <f t="shared" si="0"/>
        <v>912569.0560000001</v>
      </c>
      <c r="H71" s="2">
        <f t="shared" si="1"/>
        <v>0.17999999970197678</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51393952.670000002</v>
      </c>
      <c r="D72" s="1">
        <f>'PR-RAS'!E76</f>
        <v>137198871.25</v>
      </c>
      <c r="E72" s="1">
        <v>0</v>
      </c>
      <c r="F72" s="1">
        <v>0</v>
      </c>
      <c r="G72" s="2">
        <f t="shared" si="0"/>
        <v>23131210.357069999</v>
      </c>
      <c r="H72" s="2">
        <f t="shared" si="1"/>
        <v>0.57999999821186066</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577154.89</v>
      </c>
      <c r="D73" s="1">
        <f>'PR-RAS'!E77</f>
        <v>39253.01</v>
      </c>
      <c r="E73" s="1">
        <v>0</v>
      </c>
      <c r="F73" s="1">
        <v>0</v>
      </c>
      <c r="G73" s="2">
        <f t="shared" si="0"/>
        <v>47207.585520000001</v>
      </c>
      <c r="H73" s="2">
        <f t="shared" si="1"/>
        <v>0.11999999998806743</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244792.79</v>
      </c>
      <c r="D74" s="1">
        <f>'PR-RAS'!E78</f>
        <v>0</v>
      </c>
      <c r="E74" s="1">
        <v>0</v>
      </c>
      <c r="F74" s="1">
        <v>0</v>
      </c>
      <c r="G74" s="2">
        <f t="shared" si="0"/>
        <v>17869.873670000001</v>
      </c>
      <c r="H74" s="2">
        <f t="shared" si="1"/>
        <v>0.20999999999185093</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20055.95</v>
      </c>
      <c r="E76" s="1">
        <v>0</v>
      </c>
      <c r="F76" s="1">
        <v>0</v>
      </c>
      <c r="G76" s="2">
        <f t="shared" si="0"/>
        <v>3008.3924999999999</v>
      </c>
      <c r="H76" s="2">
        <f t="shared" si="1"/>
        <v>4.9999999999272404E-2</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332362.09999999998</v>
      </c>
      <c r="D77" s="1">
        <f>'PR-RAS'!E81</f>
        <v>19197.060000000001</v>
      </c>
      <c r="E77" s="1">
        <v>0</v>
      </c>
      <c r="F77" s="1">
        <v>0</v>
      </c>
      <c r="G77" s="2">
        <f t="shared" si="0"/>
        <v>28177.472719999998</v>
      </c>
      <c r="H77" s="2">
        <f t="shared" si="1"/>
        <v>0.15999999997802661</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55498320.470000006</v>
      </c>
      <c r="D78" s="1">
        <f>'PR-RAS'!E82</f>
        <v>64735205.120000005</v>
      </c>
      <c r="E78" s="1">
        <v>0</v>
      </c>
      <c r="F78" s="1">
        <v>0</v>
      </c>
      <c r="G78" s="2">
        <f t="shared" si="0"/>
        <v>14242592.264670001</v>
      </c>
      <c r="H78" s="2">
        <f t="shared" si="1"/>
        <v>0.59000001102685928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2221710.81</v>
      </c>
      <c r="D79" s="1">
        <f>'PR-RAS'!E83</f>
        <v>2474572.52</v>
      </c>
      <c r="E79" s="1">
        <v>0</v>
      </c>
      <c r="F79" s="1">
        <v>0</v>
      </c>
      <c r="G79" s="2">
        <f t="shared" si="0"/>
        <v>559326.75630000001</v>
      </c>
      <c r="H79" s="2">
        <f t="shared" si="1"/>
        <v>0.66999999992549419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38238.85</v>
      </c>
      <c r="D80" s="1">
        <f>'PR-RAS'!E84</f>
        <v>15131.87</v>
      </c>
      <c r="E80" s="1">
        <v>0</v>
      </c>
      <c r="F80" s="1">
        <v>0</v>
      </c>
      <c r="G80" s="2">
        <f t="shared" si="0"/>
        <v>5411.7046099999998</v>
      </c>
      <c r="H80" s="2">
        <f t="shared" si="1"/>
        <v>0.28000000000065484</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79150.44</v>
      </c>
      <c r="D81" s="1">
        <f>'PR-RAS'!E85</f>
        <v>700124.51</v>
      </c>
      <c r="E81" s="1">
        <v>0</v>
      </c>
      <c r="F81" s="1">
        <v>0</v>
      </c>
      <c r="G81" s="2">
        <f t="shared" si="0"/>
        <v>118351.9568</v>
      </c>
      <c r="H81" s="2">
        <f t="shared" si="1"/>
        <v>0.92999999999301508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174410.81</v>
      </c>
      <c r="D82" s="1">
        <f>'PR-RAS'!E86</f>
        <v>159210.09</v>
      </c>
      <c r="E82" s="1">
        <v>0</v>
      </c>
      <c r="F82" s="1">
        <v>0</v>
      </c>
      <c r="G82" s="2">
        <f t="shared" si="0"/>
        <v>39919.310190000004</v>
      </c>
      <c r="H82" s="2">
        <f t="shared" si="1"/>
        <v>0.27999999999883585</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170.54</v>
      </c>
      <c r="D83" s="1">
        <f>'PR-RAS'!E87</f>
        <v>0</v>
      </c>
      <c r="E83" s="1">
        <v>0</v>
      </c>
      <c r="F83" s="1">
        <v>0</v>
      </c>
      <c r="G83" s="2">
        <f t="shared" si="0"/>
        <v>13.98428</v>
      </c>
      <c r="H83" s="2">
        <f t="shared" si="1"/>
        <v>0.46000000000000796</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155.76</v>
      </c>
      <c r="D84" s="1">
        <f>'PR-RAS'!E88</f>
        <v>163.4</v>
      </c>
      <c r="E84" s="1">
        <v>0</v>
      </c>
      <c r="F84" s="1">
        <v>0</v>
      </c>
      <c r="G84" s="2">
        <f t="shared" si="0"/>
        <v>40.052480000000003</v>
      </c>
      <c r="H84" s="2">
        <f t="shared" si="1"/>
        <v>0.64000000000001478</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1929584.41</v>
      </c>
      <c r="D85" s="1">
        <f>'PR-RAS'!E89</f>
        <v>1599942.65</v>
      </c>
      <c r="E85" s="1">
        <v>0</v>
      </c>
      <c r="F85" s="1">
        <v>0</v>
      </c>
      <c r="G85" s="2">
        <f t="shared" si="0"/>
        <v>430875.45564</v>
      </c>
      <c r="H85" s="2">
        <f t="shared" si="1"/>
        <v>0.76000000000931323</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53204555.050000004</v>
      </c>
      <c r="D87" s="1">
        <f>'PR-RAS'!E91</f>
        <v>62250771.539999999</v>
      </c>
      <c r="E87" s="1">
        <v>0</v>
      </c>
      <c r="F87" s="1">
        <v>0</v>
      </c>
      <c r="G87" s="2">
        <f t="shared" si="0"/>
        <v>15282724.439179998</v>
      </c>
      <c r="H87" s="2">
        <f t="shared" si="1"/>
        <v>0.51000000536441803</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447352.49</v>
      </c>
      <c r="D88" s="1">
        <f>'PR-RAS'!E92</f>
        <v>5523538.5599999996</v>
      </c>
      <c r="E88" s="1">
        <v>0</v>
      </c>
      <c r="F88" s="1">
        <v>0</v>
      </c>
      <c r="G88" s="2">
        <f t="shared" si="0"/>
        <v>1000015.3760699999</v>
      </c>
      <c r="H88" s="2">
        <f t="shared" si="1"/>
        <v>0.93000000040046871</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16123941.01</v>
      </c>
      <c r="D89" s="1">
        <f>'PR-RAS'!E93</f>
        <v>17458559.75</v>
      </c>
      <c r="E89" s="1">
        <v>0</v>
      </c>
      <c r="F89" s="1">
        <v>0</v>
      </c>
      <c r="G89" s="2">
        <f t="shared" si="0"/>
        <v>4491613.3248799993</v>
      </c>
      <c r="H89" s="2">
        <f t="shared" si="1"/>
        <v>0.25999999977648258</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5049138.3</v>
      </c>
      <c r="D90" s="1">
        <f>'PR-RAS'!E94</f>
        <v>5962282.8399999999</v>
      </c>
      <c r="E90" s="1">
        <v>0</v>
      </c>
      <c r="F90" s="1">
        <v>0</v>
      </c>
      <c r="G90" s="2">
        <f t="shared" si="0"/>
        <v>1510659.6542199999</v>
      </c>
      <c r="H90" s="2">
        <f t="shared" si="1"/>
        <v>0.4599999999627471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31222553.620000001</v>
      </c>
      <c r="D91" s="1">
        <f>'PR-RAS'!E95</f>
        <v>32884602.539999999</v>
      </c>
      <c r="E91" s="1">
        <v>0</v>
      </c>
      <c r="F91" s="1">
        <v>0</v>
      </c>
      <c r="G91" s="2">
        <f t="shared" si="0"/>
        <v>8729258.2829999998</v>
      </c>
      <c r="H91" s="2">
        <f t="shared" si="1"/>
        <v>0.83999999985098839</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361569.63</v>
      </c>
      <c r="D93" s="1">
        <f>'PR-RAS'!E97</f>
        <v>421787.85</v>
      </c>
      <c r="E93" s="1">
        <v>0</v>
      </c>
      <c r="F93" s="1">
        <v>0</v>
      </c>
      <c r="G93" s="2">
        <f t="shared" si="0"/>
        <v>110873.37036</v>
      </c>
      <c r="H93" s="2">
        <f t="shared" si="1"/>
        <v>0.52000000001862645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72054.61</v>
      </c>
      <c r="D94" s="1">
        <f>'PR-RAS'!E98</f>
        <v>9861.06</v>
      </c>
      <c r="E94" s="1">
        <v>0</v>
      </c>
      <c r="F94" s="1">
        <v>0</v>
      </c>
      <c r="G94" s="2">
        <f t="shared" si="0"/>
        <v>8535.2358899999999</v>
      </c>
      <c r="H94" s="2">
        <f t="shared" si="1"/>
        <v>0.44999999999890861</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4606.25</v>
      </c>
      <c r="D96" s="1">
        <f>'PR-RAS'!E100</f>
        <v>3744.32</v>
      </c>
      <c r="E96" s="1">
        <v>0</v>
      </c>
      <c r="F96" s="1">
        <v>0</v>
      </c>
      <c r="G96" s="2">
        <f t="shared" si="0"/>
        <v>1149.0145499999999</v>
      </c>
      <c r="H96" s="2">
        <f t="shared" si="1"/>
        <v>0.57000000000016371</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67448.36</v>
      </c>
      <c r="D98" s="1">
        <f>'PR-RAS'!E102</f>
        <v>6116.74</v>
      </c>
      <c r="E98" s="1">
        <v>0</v>
      </c>
      <c r="F98" s="1">
        <v>0</v>
      </c>
      <c r="G98" s="2">
        <f t="shared" si="0"/>
        <v>7729.1384799999996</v>
      </c>
      <c r="H98" s="2">
        <f t="shared" si="1"/>
        <v>0.62000000000080036</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136579703.66999999</v>
      </c>
      <c r="D102" s="1">
        <f>'PR-RAS'!E106</f>
        <v>129217659.32000001</v>
      </c>
      <c r="E102" s="1">
        <v>0</v>
      </c>
      <c r="F102" s="1">
        <v>0</v>
      </c>
      <c r="G102" s="2">
        <f t="shared" si="0"/>
        <v>39896517.253310002</v>
      </c>
      <c r="H102" s="2">
        <f t="shared" si="1"/>
        <v>0.65000002086162567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4251393.42</v>
      </c>
      <c r="D103" s="1">
        <f>'PR-RAS'!E107</f>
        <v>2224236.33</v>
      </c>
      <c r="E103" s="1">
        <v>0</v>
      </c>
      <c r="F103" s="1">
        <v>0</v>
      </c>
      <c r="G103" s="2">
        <f t="shared" si="0"/>
        <v>887386.34015999991</v>
      </c>
      <c r="H103" s="2">
        <f t="shared" si="1"/>
        <v>0.75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2903579.03</v>
      </c>
      <c r="D105" s="1">
        <f>'PR-RAS'!E109</f>
        <v>1061286.8400000001</v>
      </c>
      <c r="E105" s="1">
        <v>0</v>
      </c>
      <c r="F105" s="1">
        <v>0</v>
      </c>
      <c r="G105" s="2">
        <f t="shared" si="0"/>
        <v>522719.88183999999</v>
      </c>
      <c r="H105" s="2">
        <f t="shared" si="1"/>
        <v>0.18999999971129</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819659.72</v>
      </c>
      <c r="D106" s="1">
        <f>'PR-RAS'!E110</f>
        <v>548805.75</v>
      </c>
      <c r="E106" s="1">
        <v>0</v>
      </c>
      <c r="F106" s="1">
        <v>0</v>
      </c>
      <c r="G106" s="2">
        <f t="shared" si="0"/>
        <v>201313.47809999998</v>
      </c>
      <c r="H106" s="2">
        <f t="shared" si="1"/>
        <v>0.53000000002793968</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528154.67000000004</v>
      </c>
      <c r="D107" s="1">
        <f>'PR-RAS'!E111</f>
        <v>614143.74</v>
      </c>
      <c r="E107" s="1">
        <v>0</v>
      </c>
      <c r="F107" s="1">
        <v>0</v>
      </c>
      <c r="G107" s="2">
        <f t="shared" si="0"/>
        <v>186182.86789999998</v>
      </c>
      <c r="H107" s="2">
        <f t="shared" si="1"/>
        <v>0.58999999996740371</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3830488.2399999998</v>
      </c>
      <c r="D108" s="1">
        <f>'PR-RAS'!E112</f>
        <v>1643185.6400000001</v>
      </c>
      <c r="E108" s="1">
        <v>0</v>
      </c>
      <c r="F108" s="1">
        <v>0</v>
      </c>
      <c r="G108" s="2">
        <f t="shared" si="0"/>
        <v>761503.96863999998</v>
      </c>
      <c r="H108" s="2">
        <f t="shared" si="1"/>
        <v>0.59999999962747097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159461.34</v>
      </c>
      <c r="D110" s="1">
        <f>'PR-RAS'!E114</f>
        <v>166357.63</v>
      </c>
      <c r="E110" s="1">
        <v>0</v>
      </c>
      <c r="F110" s="1">
        <v>0</v>
      </c>
      <c r="G110" s="2">
        <f t="shared" si="0"/>
        <v>53647.249400000001</v>
      </c>
      <c r="H110" s="2">
        <f t="shared" si="1"/>
        <v>0.70999999999185093</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57482.1</v>
      </c>
      <c r="D111" s="1">
        <f>'PR-RAS'!E115</f>
        <v>118083.74</v>
      </c>
      <c r="E111" s="1">
        <v>0</v>
      </c>
      <c r="F111" s="1">
        <v>0</v>
      </c>
      <c r="G111" s="2">
        <f t="shared" si="0"/>
        <v>32301.453800000003</v>
      </c>
      <c r="H111" s="2">
        <f t="shared" si="1"/>
        <v>0.35999999999330612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679764.19</v>
      </c>
      <c r="D113" s="1">
        <f>'PR-RAS'!E117</f>
        <v>734418.92</v>
      </c>
      <c r="E113" s="1">
        <v>0</v>
      </c>
      <c r="F113" s="1">
        <v>0</v>
      </c>
      <c r="G113" s="2">
        <f t="shared" si="0"/>
        <v>240643.42736000003</v>
      </c>
      <c r="H113" s="2">
        <f t="shared" si="1"/>
        <v>0.26999999990221113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2933780.61</v>
      </c>
      <c r="D114" s="1">
        <f>'PR-RAS'!E118</f>
        <v>624325.35</v>
      </c>
      <c r="E114" s="1">
        <v>0</v>
      </c>
      <c r="F114" s="1">
        <v>0</v>
      </c>
      <c r="G114" s="2">
        <f t="shared" si="0"/>
        <v>472614.73802999995</v>
      </c>
      <c r="H114" s="2">
        <f t="shared" si="1"/>
        <v>0.7400000001071021</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128497822.00999999</v>
      </c>
      <c r="D116" s="1">
        <f>'PR-RAS'!E120</f>
        <v>125350237.35000001</v>
      </c>
      <c r="E116" s="1">
        <v>0</v>
      </c>
      <c r="F116" s="1">
        <v>0</v>
      </c>
      <c r="G116" s="2">
        <f t="shared" si="0"/>
        <v>43607804.121650003</v>
      </c>
      <c r="H116" s="2">
        <f t="shared" si="1"/>
        <v>0.35999999940395355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29059275.91</v>
      </c>
      <c r="D117" s="1">
        <f>'PR-RAS'!E121</f>
        <v>30893793.309999999</v>
      </c>
      <c r="E117" s="1">
        <v>0</v>
      </c>
      <c r="F117" s="1">
        <v>0</v>
      </c>
      <c r="G117" s="2">
        <f t="shared" si="0"/>
        <v>10538236.053480001</v>
      </c>
      <c r="H117" s="2">
        <f t="shared" si="1"/>
        <v>0.39999999850988388</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99437771.390000001</v>
      </c>
      <c r="D118" s="1">
        <f>'PR-RAS'!E122</f>
        <v>94455889.609999999</v>
      </c>
      <c r="E118" s="1">
        <v>0</v>
      </c>
      <c r="F118" s="1">
        <v>0</v>
      </c>
      <c r="G118" s="2">
        <f t="shared" si="0"/>
        <v>33736897.421370007</v>
      </c>
      <c r="H118" s="2">
        <f t="shared" si="1"/>
        <v>0.7800000011920929</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774.71</v>
      </c>
      <c r="D119" s="1">
        <f>'PR-RAS'!E123</f>
        <v>554.42999999999995</v>
      </c>
      <c r="E119" s="1">
        <v>0</v>
      </c>
      <c r="F119" s="1">
        <v>0</v>
      </c>
      <c r="G119" s="2">
        <f t="shared" si="0"/>
        <v>222.26125999999999</v>
      </c>
      <c r="H119" s="2">
        <f t="shared" si="1"/>
        <v>0.7199999999999136</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7449.07</v>
      </c>
      <c r="D120" s="1">
        <f>'PR-RAS'!E124</f>
        <v>90084.83</v>
      </c>
      <c r="E120" s="1">
        <v>0</v>
      </c>
      <c r="F120" s="1">
        <v>0</v>
      </c>
      <c r="G120" s="2">
        <f t="shared" si="0"/>
        <v>22326.62887</v>
      </c>
      <c r="H120" s="2">
        <f t="shared" si="1"/>
        <v>0.23999999999796273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7449.07</v>
      </c>
      <c r="D124" s="1">
        <f>'PR-RAS'!E128</f>
        <v>90084.83</v>
      </c>
      <c r="E124" s="1">
        <v>0</v>
      </c>
      <c r="F124" s="1">
        <v>0</v>
      </c>
      <c r="G124" s="2">
        <f t="shared" si="0"/>
        <v>23077.103790000001</v>
      </c>
      <c r="H124" s="2">
        <f t="shared" si="1"/>
        <v>0.23999999999796273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7449.07</v>
      </c>
      <c r="D125" s="1">
        <f>'PR-RAS'!E129</f>
        <v>90084.83</v>
      </c>
      <c r="E125" s="1">
        <v>0</v>
      </c>
      <c r="F125" s="1">
        <v>0</v>
      </c>
      <c r="G125" s="2">
        <f t="shared" si="0"/>
        <v>23264.722519999999</v>
      </c>
      <c r="H125" s="2">
        <f t="shared" si="1"/>
        <v>0.23999999999796273</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9072983.8099999987</v>
      </c>
      <c r="D135" s="1">
        <f>'PR-RAS'!E139</f>
        <v>11934207.17</v>
      </c>
      <c r="E135" s="1">
        <v>0</v>
      </c>
      <c r="F135" s="1">
        <v>0</v>
      </c>
      <c r="G135" s="2">
        <f t="shared" si="0"/>
        <v>4414147.3520999998</v>
      </c>
      <c r="H135" s="2">
        <f t="shared" si="1"/>
        <v>0.3600000012665987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2601686.88</v>
      </c>
      <c r="D136" s="1">
        <f>'PR-RAS'!E140</f>
        <v>2424201.36</v>
      </c>
      <c r="E136" s="1">
        <v>0</v>
      </c>
      <c r="F136" s="1">
        <v>0</v>
      </c>
      <c r="G136" s="2">
        <f t="shared" si="0"/>
        <v>1005762.096</v>
      </c>
      <c r="H136" s="2">
        <f t="shared" si="1"/>
        <v>0.47999999998137355</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2601686.88</v>
      </c>
      <c r="D145" s="1">
        <f>'PR-RAS'!E149</f>
        <v>2424201.36</v>
      </c>
      <c r="E145" s="1">
        <v>0</v>
      </c>
      <c r="F145" s="1">
        <v>0</v>
      </c>
      <c r="G145" s="2">
        <f t="shared" si="0"/>
        <v>1072812.9023999998</v>
      </c>
      <c r="H145" s="2">
        <f t="shared" si="1"/>
        <v>0.47999999998137355</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6471296.9299999997</v>
      </c>
      <c r="D146" s="1">
        <f>'PR-RAS'!E150</f>
        <v>9510005.8100000005</v>
      </c>
      <c r="E146" s="1">
        <v>0</v>
      </c>
      <c r="F146" s="1">
        <v>0</v>
      </c>
      <c r="G146" s="2">
        <f t="shared" si="0"/>
        <v>3696239.7397499997</v>
      </c>
      <c r="H146" s="2">
        <f t="shared" si="1"/>
        <v>0.25999999977648258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950479108.53000009</v>
      </c>
      <c r="D147" s="1">
        <f>'PR-RAS'!E151</f>
        <v>1162288742.01</v>
      </c>
      <c r="E147" s="1">
        <v>0</v>
      </c>
      <c r="F147" s="1">
        <v>0</v>
      </c>
      <c r="G147" s="2">
        <f t="shared" si="0"/>
        <v>478158262.51230001</v>
      </c>
      <c r="H147" s="2">
        <f t="shared" si="1"/>
        <v>0.47999989986419678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77905250.569999993</v>
      </c>
      <c r="D148" s="1">
        <f>'PR-RAS'!E152</f>
        <v>84069997.600000024</v>
      </c>
      <c r="E148" s="1">
        <v>0</v>
      </c>
      <c r="F148" s="1">
        <v>0</v>
      </c>
      <c r="G148" s="2">
        <f t="shared" si="0"/>
        <v>36168651.128190003</v>
      </c>
      <c r="H148" s="2">
        <f t="shared" si="1"/>
        <v>0.82999998331069946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65103693.990000002</v>
      </c>
      <c r="D149" s="1">
        <f>'PR-RAS'!E153</f>
        <v>68003795.310000017</v>
      </c>
      <c r="E149" s="1">
        <v>0</v>
      </c>
      <c r="F149" s="1">
        <v>0</v>
      </c>
      <c r="G149" s="2">
        <f t="shared" si="0"/>
        <v>29764470.122280005</v>
      </c>
      <c r="H149" s="2">
        <f t="shared" si="1"/>
        <v>0.32000001519918442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65007006.68</v>
      </c>
      <c r="D150" s="1">
        <f>'PR-RAS'!E154</f>
        <v>67832490.150000006</v>
      </c>
      <c r="E150" s="1">
        <v>0</v>
      </c>
      <c r="F150" s="1">
        <v>0</v>
      </c>
      <c r="G150" s="2">
        <f t="shared" si="0"/>
        <v>29900126.06002</v>
      </c>
      <c r="H150" s="2">
        <f t="shared" si="1"/>
        <v>0.4700000062584877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12215.24</v>
      </c>
      <c r="D151" s="1">
        <f>'PR-RAS'!E155</f>
        <v>11506.43</v>
      </c>
      <c r="E151" s="1">
        <v>0</v>
      </c>
      <c r="F151" s="1">
        <v>0</v>
      </c>
      <c r="G151" s="2">
        <f t="shared" si="0"/>
        <v>5284.2149999999992</v>
      </c>
      <c r="H151" s="2">
        <f t="shared" si="1"/>
        <v>0.67000000000007276</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84472.07</v>
      </c>
      <c r="D152" s="1">
        <f>'PR-RAS'!E156</f>
        <v>159798.73000000001</v>
      </c>
      <c r="E152" s="1">
        <v>0</v>
      </c>
      <c r="F152" s="1">
        <v>0</v>
      </c>
      <c r="G152" s="2">
        <f t="shared" si="0"/>
        <v>61014.499029999999</v>
      </c>
      <c r="H152" s="2">
        <f t="shared" si="1"/>
        <v>0.33999999999650754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2534458.31</v>
      </c>
      <c r="D154" s="1">
        <f>'PR-RAS'!E158</f>
        <v>5263109.6500000004</v>
      </c>
      <c r="E154" s="1">
        <v>0</v>
      </c>
      <c r="F154" s="1">
        <v>0</v>
      </c>
      <c r="G154" s="2">
        <f t="shared" si="0"/>
        <v>1998283.6743300001</v>
      </c>
      <c r="H154" s="2">
        <f t="shared" si="1"/>
        <v>0.65999999968335032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10267098.27</v>
      </c>
      <c r="D155" s="1">
        <f>'PR-RAS'!E159</f>
        <v>10803092.640000001</v>
      </c>
      <c r="E155" s="1">
        <v>0</v>
      </c>
      <c r="F155" s="1">
        <v>0</v>
      </c>
      <c r="G155" s="2">
        <f t="shared" si="0"/>
        <v>4908485.6666999999</v>
      </c>
      <c r="H155" s="2">
        <f t="shared" si="1"/>
        <v>0.62999999895691872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10267098.27</v>
      </c>
      <c r="D157" s="1">
        <f>'PR-RAS'!E161</f>
        <v>10803092.640000001</v>
      </c>
      <c r="E157" s="1">
        <v>0</v>
      </c>
      <c r="F157" s="1">
        <v>0</v>
      </c>
      <c r="G157" s="2">
        <f t="shared" si="0"/>
        <v>4972232.2338000005</v>
      </c>
      <c r="H157" s="2">
        <f t="shared" si="1"/>
        <v>0.62999999895691872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225877780.08000001</v>
      </c>
      <c r="D159" s="1">
        <f>'PR-RAS'!E163</f>
        <v>312258224.58999997</v>
      </c>
      <c r="E159" s="1">
        <v>0</v>
      </c>
      <c r="F159" s="1">
        <v>0</v>
      </c>
      <c r="G159" s="2">
        <f t="shared" si="0"/>
        <v>134362288.22308001</v>
      </c>
      <c r="H159" s="2">
        <f t="shared" si="1"/>
        <v>0.49000003933906555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1740472.1600000001</v>
      </c>
      <c r="D160" s="1">
        <f>'PR-RAS'!E164</f>
        <v>1794160.5200000003</v>
      </c>
      <c r="E160" s="1">
        <v>0</v>
      </c>
      <c r="F160" s="1">
        <v>0</v>
      </c>
      <c r="G160" s="2">
        <f t="shared" si="0"/>
        <v>847278.11880000017</v>
      </c>
      <c r="H160" s="2">
        <f t="shared" si="1"/>
        <v>0.63999999989755452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98756.97</v>
      </c>
      <c r="D161" s="1">
        <f>'PR-RAS'!E165</f>
        <v>176110.36</v>
      </c>
      <c r="E161" s="1">
        <v>0</v>
      </c>
      <c r="F161" s="1">
        <v>0</v>
      </c>
      <c r="G161" s="2">
        <f t="shared" si="0"/>
        <v>72156.430399999997</v>
      </c>
      <c r="H161" s="2">
        <f t="shared" si="1"/>
        <v>0.38999999998486601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1587558.85</v>
      </c>
      <c r="D162" s="1">
        <f>'PR-RAS'!E166</f>
        <v>1527860.59</v>
      </c>
      <c r="E162" s="1">
        <v>0</v>
      </c>
      <c r="F162" s="1">
        <v>0</v>
      </c>
      <c r="G162" s="2">
        <f t="shared" si="0"/>
        <v>747568.08483000007</v>
      </c>
      <c r="H162" s="2">
        <f t="shared" si="1"/>
        <v>0.55999999982304871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53094.559999999998</v>
      </c>
      <c r="D163" s="1">
        <f>'PR-RAS'!E167</f>
        <v>78726.570000000007</v>
      </c>
      <c r="E163" s="1">
        <v>0</v>
      </c>
      <c r="F163" s="1">
        <v>0</v>
      </c>
      <c r="G163" s="2">
        <f t="shared" si="0"/>
        <v>34108.727400000003</v>
      </c>
      <c r="H163" s="2">
        <f t="shared" si="1"/>
        <v>0.86999999999534339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1061.78</v>
      </c>
      <c r="D164" s="1">
        <f>'PR-RAS'!E168</f>
        <v>11463</v>
      </c>
      <c r="E164" s="1">
        <v>0</v>
      </c>
      <c r="F164" s="1">
        <v>0</v>
      </c>
      <c r="G164" s="2">
        <f t="shared" si="0"/>
        <v>3910.0081399999999</v>
      </c>
      <c r="H164" s="2">
        <f t="shared" si="1"/>
        <v>0.22000000000002728</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18396628.570000004</v>
      </c>
      <c r="D165" s="1">
        <f>'PR-RAS'!E169</f>
        <v>14116612.530000001</v>
      </c>
      <c r="E165" s="1">
        <v>0</v>
      </c>
      <c r="F165" s="1">
        <v>0</v>
      </c>
      <c r="G165" s="2">
        <f t="shared" si="0"/>
        <v>7647295.9953200016</v>
      </c>
      <c r="H165" s="2">
        <f t="shared" si="1"/>
        <v>0.89999999478459358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931425.43</v>
      </c>
      <c r="D166" s="1">
        <f>'PR-RAS'!E170</f>
        <v>917792.55</v>
      </c>
      <c r="E166" s="1">
        <v>0</v>
      </c>
      <c r="F166" s="1">
        <v>0</v>
      </c>
      <c r="G166" s="2">
        <f t="shared" si="0"/>
        <v>456556.73745000007</v>
      </c>
      <c r="H166" s="2">
        <f t="shared" si="1"/>
        <v>0.88000000000465661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103306.14</v>
      </c>
      <c r="D167" s="1">
        <f>'PR-RAS'!E171</f>
        <v>194100.91</v>
      </c>
      <c r="E167" s="1">
        <v>0</v>
      </c>
      <c r="F167" s="1">
        <v>0</v>
      </c>
      <c r="G167" s="2">
        <f t="shared" si="0"/>
        <v>81590.321360000002</v>
      </c>
      <c r="H167" s="2">
        <f t="shared" si="1"/>
        <v>0.22999999999592546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17073450.469999999</v>
      </c>
      <c r="D168" s="1">
        <f>'PR-RAS'!E172</f>
        <v>12653784.859999999</v>
      </c>
      <c r="E168" s="1">
        <v>0</v>
      </c>
      <c r="F168" s="1">
        <v>0</v>
      </c>
      <c r="G168" s="2">
        <f t="shared" si="0"/>
        <v>7077630.3717299998</v>
      </c>
      <c r="H168" s="2">
        <f t="shared" si="1"/>
        <v>0.60999999940395355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175310.26</v>
      </c>
      <c r="D169" s="1">
        <f>'PR-RAS'!E173</f>
        <v>229496.39</v>
      </c>
      <c r="E169" s="1">
        <v>0</v>
      </c>
      <c r="F169" s="1">
        <v>0</v>
      </c>
      <c r="G169" s="2">
        <f t="shared" si="0"/>
        <v>106562.91072000001</v>
      </c>
      <c r="H169" s="2">
        <f t="shared" si="1"/>
        <v>0.65000000002328306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47681.17</v>
      </c>
      <c r="D170" s="1">
        <f>'PR-RAS'!E174</f>
        <v>51772.91</v>
      </c>
      <c r="E170" s="1">
        <v>0</v>
      </c>
      <c r="F170" s="1">
        <v>0</v>
      </c>
      <c r="G170" s="2">
        <f t="shared" si="0"/>
        <v>25557.36131</v>
      </c>
      <c r="H170" s="2">
        <f t="shared" si="1"/>
        <v>0.25999999999476131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65455.1</v>
      </c>
      <c r="D172" s="1">
        <f>'PR-RAS'!E176</f>
        <v>69664.91</v>
      </c>
      <c r="E172" s="1">
        <v>0</v>
      </c>
      <c r="F172" s="1">
        <v>0</v>
      </c>
      <c r="G172" s="2">
        <f t="shared" si="0"/>
        <v>35018.221320000004</v>
      </c>
      <c r="H172" s="2">
        <f t="shared" si="1"/>
        <v>0.18999999999505235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199608891.38999999</v>
      </c>
      <c r="D173" s="1">
        <f>'PR-RAS'!E177</f>
        <v>288607314.15999997</v>
      </c>
      <c r="E173" s="1">
        <v>0</v>
      </c>
      <c r="F173" s="1">
        <v>0</v>
      </c>
      <c r="G173" s="2">
        <f t="shared" si="0"/>
        <v>133613645.39011997</v>
      </c>
      <c r="H173" s="2">
        <f t="shared" si="1"/>
        <v>0.54999995231628418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1966872.13</v>
      </c>
      <c r="D174" s="1">
        <f>'PR-RAS'!E178</f>
        <v>1999427.17</v>
      </c>
      <c r="E174" s="1">
        <v>0</v>
      </c>
      <c r="F174" s="1">
        <v>0</v>
      </c>
      <c r="G174" s="2">
        <f t="shared" si="0"/>
        <v>1032070.6793099999</v>
      </c>
      <c r="H174" s="2">
        <f t="shared" si="1"/>
        <v>0.29999999981373549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104429870.02</v>
      </c>
      <c r="D175" s="1">
        <f>'PR-RAS'!E179</f>
        <v>176420387.27000001</v>
      </c>
      <c r="E175" s="1">
        <v>0</v>
      </c>
      <c r="F175" s="1">
        <v>0</v>
      </c>
      <c r="G175" s="2">
        <f t="shared" si="0"/>
        <v>79565092.153439999</v>
      </c>
      <c r="H175" s="2">
        <f t="shared" si="1"/>
        <v>0.29000000655651093</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471066.64</v>
      </c>
      <c r="D176" s="1">
        <f>'PR-RAS'!E180</f>
        <v>1716137.32</v>
      </c>
      <c r="E176" s="1">
        <v>0</v>
      </c>
      <c r="F176" s="1">
        <v>0</v>
      </c>
      <c r="G176" s="2">
        <f t="shared" si="0"/>
        <v>683084.72400000005</v>
      </c>
      <c r="H176" s="2">
        <f t="shared" si="1"/>
        <v>0.68000000005122274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7317694.96</v>
      </c>
      <c r="D177" s="1">
        <f>'PR-RAS'!E181</f>
        <v>10030159.42</v>
      </c>
      <c r="E177" s="1">
        <v>0</v>
      </c>
      <c r="F177" s="1">
        <v>0</v>
      </c>
      <c r="G177" s="2">
        <f t="shared" si="0"/>
        <v>4818530.4287999999</v>
      </c>
      <c r="H177" s="2">
        <f t="shared" si="1"/>
        <v>0.4599999999627471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58417692.539999999</v>
      </c>
      <c r="D178" s="1">
        <f>'PR-RAS'!E182</f>
        <v>61956461.990000002</v>
      </c>
      <c r="E178" s="1">
        <v>0</v>
      </c>
      <c r="F178" s="1">
        <v>0</v>
      </c>
      <c r="G178" s="2">
        <f t="shared" si="0"/>
        <v>32272519.12404</v>
      </c>
      <c r="H178" s="2">
        <f t="shared" si="1"/>
        <v>0.4699999988079071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688755.96</v>
      </c>
      <c r="D179" s="1">
        <f>'PR-RAS'!E183</f>
        <v>628057.62</v>
      </c>
      <c r="E179" s="1">
        <v>0</v>
      </c>
      <c r="F179" s="1">
        <v>0</v>
      </c>
      <c r="G179" s="2">
        <f t="shared" si="0"/>
        <v>346187.0736</v>
      </c>
      <c r="H179" s="2">
        <f t="shared" si="1"/>
        <v>0.42000000004190952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5170742.9800000004</v>
      </c>
      <c r="D180" s="1">
        <f>'PR-RAS'!E184</f>
        <v>6917098.21</v>
      </c>
      <c r="E180" s="1">
        <v>0</v>
      </c>
      <c r="F180" s="1">
        <v>0</v>
      </c>
      <c r="G180" s="2">
        <f t="shared" si="0"/>
        <v>3401884.1525999997</v>
      </c>
      <c r="H180" s="2">
        <f t="shared" si="1"/>
        <v>0.22999999951571226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3626598.56</v>
      </c>
      <c r="D181" s="1">
        <f>'PR-RAS'!E185</f>
        <v>6054573.79</v>
      </c>
      <c r="E181" s="1">
        <v>0</v>
      </c>
      <c r="F181" s="1">
        <v>0</v>
      </c>
      <c r="G181" s="2">
        <f t="shared" si="0"/>
        <v>2832434.3051999998</v>
      </c>
      <c r="H181" s="2">
        <f t="shared" si="1"/>
        <v>0.64999999990686774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17519597.600000001</v>
      </c>
      <c r="D182" s="1">
        <f>'PR-RAS'!E186</f>
        <v>22885011.370000001</v>
      </c>
      <c r="E182" s="1">
        <v>0</v>
      </c>
      <c r="F182" s="1">
        <v>0</v>
      </c>
      <c r="G182" s="2">
        <f t="shared" si="0"/>
        <v>11455421.281540001</v>
      </c>
      <c r="H182" s="2">
        <f t="shared" si="1"/>
        <v>0.76999999955296516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149940.25</v>
      </c>
      <c r="D183" s="1">
        <f>'PR-RAS'!E187</f>
        <v>79078.67</v>
      </c>
      <c r="E183" s="1">
        <v>0</v>
      </c>
      <c r="F183" s="1">
        <v>0</v>
      </c>
      <c r="G183" s="2">
        <f t="shared" si="0"/>
        <v>56073.761379999989</v>
      </c>
      <c r="H183" s="2">
        <f t="shared" si="1"/>
        <v>0.58000000000174623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5981847.709999999</v>
      </c>
      <c r="D184" s="1">
        <f>'PR-RAS'!E188</f>
        <v>7661058.7100000009</v>
      </c>
      <c r="E184" s="1">
        <v>0</v>
      </c>
      <c r="F184" s="1">
        <v>0</v>
      </c>
      <c r="G184" s="2">
        <f t="shared" si="0"/>
        <v>3898625.6187900002</v>
      </c>
      <c r="H184" s="2">
        <f t="shared" si="1"/>
        <v>0.58000000007450581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3630312.36</v>
      </c>
      <c r="D185" s="1">
        <f>'PR-RAS'!E189</f>
        <v>3519525.91</v>
      </c>
      <c r="E185" s="1">
        <v>0</v>
      </c>
      <c r="F185" s="1">
        <v>0</v>
      </c>
      <c r="G185" s="2">
        <f t="shared" si="0"/>
        <v>1963163.0091199998</v>
      </c>
      <c r="H185" s="2">
        <f t="shared" si="1"/>
        <v>0.44999999972060323</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358273.78</v>
      </c>
      <c r="D186" s="1">
        <f>'PR-RAS'!E190</f>
        <v>555481.65</v>
      </c>
      <c r="E186" s="1">
        <v>0</v>
      </c>
      <c r="F186" s="1">
        <v>0</v>
      </c>
      <c r="G186" s="2">
        <f t="shared" si="0"/>
        <v>271808.85980000003</v>
      </c>
      <c r="H186" s="2">
        <f t="shared" si="1"/>
        <v>0.56999999994877726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118460.31</v>
      </c>
      <c r="D187" s="1">
        <f>'PR-RAS'!E191</f>
        <v>183370.58</v>
      </c>
      <c r="E187" s="1">
        <v>0</v>
      </c>
      <c r="F187" s="1">
        <v>0</v>
      </c>
      <c r="G187" s="2">
        <f t="shared" si="0"/>
        <v>90247.473419999995</v>
      </c>
      <c r="H187" s="2">
        <f t="shared" si="1"/>
        <v>0.73000000001047738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128382.54</v>
      </c>
      <c r="D188" s="1">
        <f>'PR-RAS'!E192</f>
        <v>121002.49</v>
      </c>
      <c r="E188" s="1">
        <v>0</v>
      </c>
      <c r="F188" s="1">
        <v>0</v>
      </c>
      <c r="G188" s="2">
        <f t="shared" si="0"/>
        <v>69262.466240000009</v>
      </c>
      <c r="H188" s="2">
        <f t="shared" si="1"/>
        <v>0.95000000001164153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301924.45</v>
      </c>
      <c r="D189" s="1">
        <f>'PR-RAS'!E193</f>
        <v>307767.49</v>
      </c>
      <c r="E189" s="1">
        <v>0</v>
      </c>
      <c r="F189" s="1">
        <v>0</v>
      </c>
      <c r="G189" s="2">
        <f t="shared" si="0"/>
        <v>172482.37284</v>
      </c>
      <c r="H189" s="2">
        <f t="shared" si="1"/>
        <v>0.94000000000232831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6019.62</v>
      </c>
      <c r="D190" s="1">
        <f>'PR-RAS'!E194</f>
        <v>46701.73</v>
      </c>
      <c r="E190" s="1">
        <v>0</v>
      </c>
      <c r="F190" s="1">
        <v>0</v>
      </c>
      <c r="G190" s="2">
        <f t="shared" si="0"/>
        <v>18790.96212</v>
      </c>
      <c r="H190" s="2">
        <f t="shared" si="1"/>
        <v>0.64999999999690772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1438474.65</v>
      </c>
      <c r="D191" s="1">
        <f>'PR-RAS'!E195</f>
        <v>2927208.86</v>
      </c>
      <c r="E191" s="1">
        <v>0</v>
      </c>
      <c r="F191" s="1">
        <v>0</v>
      </c>
      <c r="G191" s="2">
        <f t="shared" si="0"/>
        <v>1385649.5502999998</v>
      </c>
      <c r="H191" s="2">
        <f t="shared" si="1"/>
        <v>0.49000000022351742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7219315.9700000007</v>
      </c>
      <c r="D192" s="1">
        <f>'PR-RAS'!E196</f>
        <v>7279498.79</v>
      </c>
      <c r="E192" s="1">
        <v>0</v>
      </c>
      <c r="F192" s="1">
        <v>0</v>
      </c>
      <c r="G192" s="2">
        <f t="shared" si="0"/>
        <v>4159657.8880500002</v>
      </c>
      <c r="H192" s="2">
        <f t="shared" si="1"/>
        <v>0.23999999929219484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6016527.5700000003</v>
      </c>
      <c r="D198" s="1">
        <f>'PR-RAS'!E202</f>
        <v>5528296.96</v>
      </c>
      <c r="E198" s="1">
        <v>0</v>
      </c>
      <c r="F198" s="1">
        <v>0</v>
      </c>
      <c r="G198" s="2">
        <f t="shared" si="0"/>
        <v>3363404.9335300005</v>
      </c>
      <c r="H198" s="2">
        <f t="shared" si="1"/>
        <v>0.46999999973922968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804558.34</v>
      </c>
      <c r="E199" s="1">
        <v>0</v>
      </c>
      <c r="F199" s="1">
        <v>0</v>
      </c>
      <c r="G199" s="2">
        <f t="shared" si="0"/>
        <v>318605.10264</v>
      </c>
      <c r="H199" s="2">
        <f t="shared" si="1"/>
        <v>0.33999999996740371</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5712374.6900000004</v>
      </c>
      <c r="D201" s="1">
        <f>'PR-RAS'!E205</f>
        <v>4723738.62</v>
      </c>
      <c r="E201" s="1">
        <v>0</v>
      </c>
      <c r="F201" s="1">
        <v>0</v>
      </c>
      <c r="G201" s="2">
        <f t="shared" si="0"/>
        <v>3031970.3859999999</v>
      </c>
      <c r="H201" s="2">
        <f t="shared" si="1"/>
        <v>0.68999999947845936</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304152.88</v>
      </c>
      <c r="D203" s="1">
        <f>'PR-RAS'!E207</f>
        <v>0</v>
      </c>
      <c r="E203" s="1">
        <v>0</v>
      </c>
      <c r="F203" s="1">
        <v>0</v>
      </c>
      <c r="G203" s="2">
        <f t="shared" si="0"/>
        <v>61438.881760000004</v>
      </c>
      <c r="H203" s="2">
        <f t="shared" si="1"/>
        <v>0.11999999999534339</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1202788.3999999999</v>
      </c>
      <c r="D206" s="1">
        <f>'PR-RAS'!E210</f>
        <v>1751201.83</v>
      </c>
      <c r="E206" s="1">
        <v>0</v>
      </c>
      <c r="F206" s="1">
        <v>0</v>
      </c>
      <c r="G206" s="2">
        <f t="shared" si="0"/>
        <v>964564.37230000005</v>
      </c>
      <c r="H206" s="2">
        <f t="shared" si="1"/>
        <v>0.56999999983236194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530406.21</v>
      </c>
      <c r="D207" s="1">
        <f>'PR-RAS'!E211</f>
        <v>366846.59</v>
      </c>
      <c r="E207" s="1">
        <v>0</v>
      </c>
      <c r="F207" s="1">
        <v>0</v>
      </c>
      <c r="G207" s="2">
        <f t="shared" si="0"/>
        <v>260404.47434000002</v>
      </c>
      <c r="H207" s="2">
        <f t="shared" si="1"/>
        <v>0.61999999993713573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48250.94</v>
      </c>
      <c r="D208" s="1">
        <f>'PR-RAS'!E212</f>
        <v>100</v>
      </c>
      <c r="E208" s="1">
        <v>0</v>
      </c>
      <c r="F208" s="1">
        <v>0</v>
      </c>
      <c r="G208" s="2">
        <f t="shared" si="0"/>
        <v>10029.344580000001</v>
      </c>
      <c r="H208" s="2">
        <f t="shared" si="1"/>
        <v>5.9999999997671694E-2</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518188.6</v>
      </c>
      <c r="D209" s="1">
        <f>'PR-RAS'!E213</f>
        <v>1288478.6599999999</v>
      </c>
      <c r="E209" s="1">
        <v>0</v>
      </c>
      <c r="F209" s="1">
        <v>0</v>
      </c>
      <c r="G209" s="2">
        <f t="shared" si="0"/>
        <v>643790.35135999997</v>
      </c>
      <c r="H209" s="2">
        <f t="shared" si="1"/>
        <v>0.7400000001071021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105942.65</v>
      </c>
      <c r="D210" s="1">
        <f>'PR-RAS'!E214</f>
        <v>95776.58</v>
      </c>
      <c r="E210" s="1">
        <v>0</v>
      </c>
      <c r="F210" s="1">
        <v>0</v>
      </c>
      <c r="G210" s="2">
        <f t="shared" si="0"/>
        <v>62176.62429</v>
      </c>
      <c r="H210" s="2">
        <f t="shared" si="1"/>
        <v>0.77000000000407454</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128228118.75</v>
      </c>
      <c r="D211" s="1">
        <f>'PR-RAS'!E215</f>
        <v>151145383.62</v>
      </c>
      <c r="E211" s="1">
        <v>0</v>
      </c>
      <c r="F211" s="1">
        <v>0</v>
      </c>
      <c r="G211" s="2">
        <f t="shared" si="0"/>
        <v>90408966.057899997</v>
      </c>
      <c r="H211" s="2">
        <f t="shared" si="1"/>
        <v>0.62999999523162842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125980416.03</v>
      </c>
      <c r="D212" s="1">
        <f>'PR-RAS'!E216</f>
        <v>148123588.90000001</v>
      </c>
      <c r="E212" s="1">
        <v>0</v>
      </c>
      <c r="F212" s="1">
        <v>0</v>
      </c>
      <c r="G212" s="2">
        <f t="shared" si="0"/>
        <v>89090022.298130006</v>
      </c>
      <c r="H212" s="2">
        <f t="shared" si="1"/>
        <v>0.12999999523162842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125980416.03</v>
      </c>
      <c r="D214" s="1">
        <f>'PR-RAS'!E218</f>
        <v>148123588.90000001</v>
      </c>
      <c r="E214" s="1">
        <v>0</v>
      </c>
      <c r="F214" s="1">
        <v>0</v>
      </c>
      <c r="G214" s="2">
        <f t="shared" si="0"/>
        <v>89934477.485790014</v>
      </c>
      <c r="H214" s="2">
        <f t="shared" si="1"/>
        <v>0.12999999523162842</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2247702.7200000002</v>
      </c>
      <c r="D215" s="1">
        <f>'PR-RAS'!E219</f>
        <v>3021794.7199999997</v>
      </c>
      <c r="E215" s="1">
        <v>0</v>
      </c>
      <c r="F215" s="1">
        <v>0</v>
      </c>
      <c r="G215" s="2">
        <f t="shared" si="0"/>
        <v>1774336.5222400001</v>
      </c>
      <c r="H215" s="2">
        <f t="shared" si="1"/>
        <v>0.56000000005587935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570583.93000000005</v>
      </c>
      <c r="D217" s="1">
        <f>'PR-RAS'!E221</f>
        <v>694686.63</v>
      </c>
      <c r="E217" s="1">
        <v>0</v>
      </c>
      <c r="F217" s="1">
        <v>0</v>
      </c>
      <c r="G217" s="2">
        <f t="shared" si="0"/>
        <v>423350.75303999998</v>
      </c>
      <c r="H217" s="2">
        <f t="shared" si="1"/>
        <v>0.43999999994412065</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1677118.79</v>
      </c>
      <c r="D218" s="1">
        <f>'PR-RAS'!E222</f>
        <v>2327108.09</v>
      </c>
      <c r="E218" s="1">
        <v>0</v>
      </c>
      <c r="F218" s="1">
        <v>0</v>
      </c>
      <c r="G218" s="2">
        <f t="shared" si="0"/>
        <v>1373899.6884899999</v>
      </c>
      <c r="H218" s="2">
        <f t="shared" si="1"/>
        <v>0.29999999981373549</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301688329.67000008</v>
      </c>
      <c r="D220" s="1">
        <f>'PR-RAS'!E224</f>
        <v>400100530.39999998</v>
      </c>
      <c r="E220" s="1">
        <v>0</v>
      </c>
      <c r="F220" s="1">
        <v>0</v>
      </c>
      <c r="G220" s="2">
        <f t="shared" si="0"/>
        <v>241313776.51293001</v>
      </c>
      <c r="H220" s="2">
        <f t="shared" si="1"/>
        <v>0.72999989986419678</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79472.41</v>
      </c>
      <c r="E221" s="1">
        <v>0</v>
      </c>
      <c r="F221" s="1">
        <v>0</v>
      </c>
      <c r="G221" s="2">
        <f t="shared" si="0"/>
        <v>34967.860400000005</v>
      </c>
      <c r="H221" s="2">
        <f t="shared" si="1"/>
        <v>0.41000000000349246</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79472.41</v>
      </c>
      <c r="E222" s="1">
        <v>0</v>
      </c>
      <c r="F222" s="1">
        <v>0</v>
      </c>
      <c r="G222" s="2">
        <f t="shared" si="0"/>
        <v>35126.805220000002</v>
      </c>
      <c r="H222" s="2">
        <f t="shared" si="1"/>
        <v>0.41000000000349246</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1382847.01</v>
      </c>
      <c r="D227" s="1">
        <f>'PR-RAS'!E231</f>
        <v>15446473.560000001</v>
      </c>
      <c r="E227" s="1">
        <v>0</v>
      </c>
      <c r="F227" s="1">
        <v>0</v>
      </c>
      <c r="G227" s="2">
        <f t="shared" si="0"/>
        <v>7294329.4733800013</v>
      </c>
      <c r="H227" s="2">
        <f t="shared" si="1"/>
        <v>0.44999999948777258</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1382847.01</v>
      </c>
      <c r="D228" s="1">
        <f>'PR-RAS'!E232</f>
        <v>15446473.560000001</v>
      </c>
      <c r="E228" s="1">
        <v>0</v>
      </c>
      <c r="F228" s="1">
        <v>0</v>
      </c>
      <c r="G228" s="2">
        <f t="shared" si="0"/>
        <v>7326605.2675100006</v>
      </c>
      <c r="H228" s="2">
        <f t="shared" si="1"/>
        <v>0.44999999948777258</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9608562.1600000001</v>
      </c>
      <c r="D232" s="1">
        <f>'PR-RAS'!E236</f>
        <v>8717802.5099999998</v>
      </c>
      <c r="E232" s="1">
        <v>0</v>
      </c>
      <c r="F232" s="1">
        <v>0</v>
      </c>
      <c r="G232" s="2">
        <f t="shared" si="0"/>
        <v>6247202.6185800005</v>
      </c>
      <c r="H232" s="2">
        <f t="shared" si="1"/>
        <v>0.65000000037252903</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9608562.1600000001</v>
      </c>
      <c r="D233" s="1">
        <f>'PR-RAS'!E237</f>
        <v>8717802.5099999998</v>
      </c>
      <c r="E233" s="1">
        <v>0</v>
      </c>
      <c r="F233" s="1">
        <v>0</v>
      </c>
      <c r="G233" s="2">
        <f t="shared" si="0"/>
        <v>6274246.7857600003</v>
      </c>
      <c r="H233" s="2">
        <f t="shared" si="1"/>
        <v>0.65000000037252903</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287253369.02000004</v>
      </c>
      <c r="D236" s="1">
        <f>'PR-RAS'!E240</f>
        <v>368257372.38999999</v>
      </c>
      <c r="E236" s="1">
        <v>0</v>
      </c>
      <c r="F236" s="1">
        <v>0</v>
      </c>
      <c r="G236" s="2">
        <f t="shared" si="0"/>
        <v>240585506.74299997</v>
      </c>
      <c r="H236" s="2">
        <f t="shared" si="1"/>
        <v>0.4100000262260437</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274898913.35000002</v>
      </c>
      <c r="D237" s="1">
        <f>'PR-RAS'!E241</f>
        <v>340898698.13</v>
      </c>
      <c r="E237" s="1">
        <v>0</v>
      </c>
      <c r="F237" s="1">
        <v>0</v>
      </c>
      <c r="G237" s="2">
        <f t="shared" si="0"/>
        <v>225780329.06795999</v>
      </c>
      <c r="H237" s="2">
        <f t="shared" si="1"/>
        <v>0.48000001907348633</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11553742.35</v>
      </c>
      <c r="D238" s="1">
        <f>'PR-RAS'!E242</f>
        <v>25666639.800000001</v>
      </c>
      <c r="E238" s="1">
        <v>0</v>
      </c>
      <c r="F238" s="1">
        <v>0</v>
      </c>
      <c r="G238" s="2">
        <f t="shared" si="0"/>
        <v>14904224.20215</v>
      </c>
      <c r="H238" s="2">
        <f t="shared" si="1"/>
        <v>0.54999999888241291</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800713.32</v>
      </c>
      <c r="D239" s="1">
        <f>'PR-RAS'!E243</f>
        <v>1692034.46</v>
      </c>
      <c r="E239" s="1">
        <v>0</v>
      </c>
      <c r="F239" s="1">
        <v>0</v>
      </c>
      <c r="G239" s="2">
        <f t="shared" si="0"/>
        <v>995978.17311999993</v>
      </c>
      <c r="H239" s="2">
        <f t="shared" si="1"/>
        <v>0.77999999991152436</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11440.68</v>
      </c>
      <c r="D240" s="1">
        <f>'PR-RAS'!E244</f>
        <v>2441312.2599999998</v>
      </c>
      <c r="E240" s="1">
        <v>0</v>
      </c>
      <c r="F240" s="1">
        <v>0</v>
      </c>
      <c r="G240" s="2">
        <f t="shared" si="0"/>
        <v>1169681.5827999997</v>
      </c>
      <c r="H240" s="2">
        <f t="shared" si="1"/>
        <v>0.57999999977619154</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11440.68</v>
      </c>
      <c r="D241" s="1">
        <f>'PR-RAS'!E245</f>
        <v>321.07</v>
      </c>
      <c r="E241" s="1">
        <v>0</v>
      </c>
      <c r="F241" s="1">
        <v>0</v>
      </c>
      <c r="G241" s="2">
        <f t="shared" si="0"/>
        <v>2899.8768</v>
      </c>
      <c r="H241" s="2">
        <f t="shared" si="1"/>
        <v>0.38999999999970214</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2440991.19</v>
      </c>
      <c r="E242" s="1">
        <v>0</v>
      </c>
      <c r="F242" s="1">
        <v>0</v>
      </c>
      <c r="G242" s="2">
        <f t="shared" si="0"/>
        <v>1176557.75358</v>
      </c>
      <c r="H242" s="2">
        <f t="shared" si="1"/>
        <v>0.18999999994412065</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3432110.8</v>
      </c>
      <c r="D243" s="1">
        <f>'PR-RAS'!E247</f>
        <v>5158097.2700000005</v>
      </c>
      <c r="E243" s="1">
        <v>0</v>
      </c>
      <c r="F243" s="1">
        <v>0</v>
      </c>
      <c r="G243" s="2">
        <f t="shared" si="0"/>
        <v>3327089.8922799998</v>
      </c>
      <c r="H243" s="2">
        <f t="shared" si="1"/>
        <v>0.47000000067055225</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771814.34</v>
      </c>
      <c r="D244" s="1">
        <f>'PR-RAS'!E248</f>
        <v>719272.3</v>
      </c>
      <c r="E244" s="1">
        <v>0</v>
      </c>
      <c r="F244" s="1">
        <v>0</v>
      </c>
      <c r="G244" s="2">
        <f t="shared" si="0"/>
        <v>537117.22242000001</v>
      </c>
      <c r="H244" s="2">
        <f t="shared" si="1"/>
        <v>0.64000000001396984</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1205469.01</v>
      </c>
      <c r="E245" s="1">
        <v>0</v>
      </c>
      <c r="F245" s="1">
        <v>0</v>
      </c>
      <c r="G245" s="2">
        <f t="shared" si="0"/>
        <v>588268.87688</v>
      </c>
      <c r="H245" s="2">
        <f t="shared" si="1"/>
        <v>1.0000000009313226E-2</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2651326.25</v>
      </c>
      <c r="D246" s="1">
        <f>'PR-RAS'!E250</f>
        <v>3106039</v>
      </c>
      <c r="E246" s="1">
        <v>0</v>
      </c>
      <c r="F246" s="1">
        <v>0</v>
      </c>
      <c r="G246" s="2">
        <f t="shared" si="0"/>
        <v>2171534.0412499998</v>
      </c>
      <c r="H246" s="2">
        <f t="shared" si="1"/>
        <v>0.25</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8970.2099999999991</v>
      </c>
      <c r="D247" s="1">
        <f>'PR-RAS'!E251</f>
        <v>127316.96</v>
      </c>
      <c r="E247" s="1">
        <v>0</v>
      </c>
      <c r="F247" s="1">
        <v>0</v>
      </c>
      <c r="G247" s="2">
        <f t="shared" si="0"/>
        <v>64846.615980000002</v>
      </c>
      <c r="H247" s="2">
        <f t="shared" si="1"/>
        <v>0.24999999999272404</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115048038.31999999</v>
      </c>
      <c r="D248" s="1">
        <f>'PR-RAS'!E252</f>
        <v>85921863.910000011</v>
      </c>
      <c r="E248" s="1">
        <v>0</v>
      </c>
      <c r="F248" s="1">
        <v>0</v>
      </c>
      <c r="G248" s="2">
        <f t="shared" si="0"/>
        <v>70862266.236579999</v>
      </c>
      <c r="H248" s="2">
        <f t="shared" si="1"/>
        <v>0.40999998152256012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115048038.31999999</v>
      </c>
      <c r="D255" s="1">
        <f>'PR-RAS'!E259</f>
        <v>85921863.910000011</v>
      </c>
      <c r="E255" s="1">
        <v>0</v>
      </c>
      <c r="F255" s="1">
        <v>0</v>
      </c>
      <c r="G255" s="2">
        <f t="shared" si="0"/>
        <v>72870508.599559993</v>
      </c>
      <c r="H255" s="2">
        <f t="shared" si="1"/>
        <v>0.40999998152256012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93327960.140000001</v>
      </c>
      <c r="D256" s="1">
        <f>'PR-RAS'!E260</f>
        <v>72490955.930000007</v>
      </c>
      <c r="E256" s="1">
        <v>0</v>
      </c>
      <c r="F256" s="1">
        <v>0</v>
      </c>
      <c r="G256" s="2">
        <f t="shared" si="0"/>
        <v>60769017.359999999</v>
      </c>
      <c r="H256" s="2">
        <f t="shared" si="1"/>
        <v>0.20999999344348907</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21720078.18</v>
      </c>
      <c r="D257" s="1">
        <f>'PR-RAS'!E261</f>
        <v>13430907.98</v>
      </c>
      <c r="E257" s="1">
        <v>0</v>
      </c>
      <c r="F257" s="1">
        <v>0</v>
      </c>
      <c r="G257" s="2">
        <f t="shared" si="0"/>
        <v>12436964.899840001</v>
      </c>
      <c r="H257" s="2">
        <f t="shared" si="1"/>
        <v>0.19999999925494194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94512275.170000002</v>
      </c>
      <c r="D259" s="1">
        <f>'PR-RAS'!E263</f>
        <v>121513243.09999999</v>
      </c>
      <c r="E259" s="1">
        <v>0</v>
      </c>
      <c r="F259" s="1">
        <v>0</v>
      </c>
      <c r="G259" s="2">
        <f t="shared" si="0"/>
        <v>87085000.433459997</v>
      </c>
      <c r="H259" s="2">
        <f t="shared" si="1"/>
        <v>0.26999999582767487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46008378.25</v>
      </c>
      <c r="D260" s="1">
        <f>'PR-RAS'!E264</f>
        <v>50829804.159999996</v>
      </c>
      <c r="E260" s="1">
        <v>0</v>
      </c>
      <c r="F260" s="1">
        <v>0</v>
      </c>
      <c r="G260" s="2">
        <f t="shared" si="0"/>
        <v>38246008.521629997</v>
      </c>
      <c r="H260" s="2">
        <f t="shared" si="1"/>
        <v>0.40999999642372131</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45842586.789999999</v>
      </c>
      <c r="D261" s="1">
        <f>'PR-RAS'!E265</f>
        <v>50773912.509999998</v>
      </c>
      <c r="E261" s="1">
        <v>0</v>
      </c>
      <c r="F261" s="1">
        <v>0</v>
      </c>
      <c r="G261" s="2">
        <f t="shared" si="0"/>
        <v>38321507.070600003</v>
      </c>
      <c r="H261" s="2">
        <f t="shared" si="1"/>
        <v>0.70000000298023224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8348.9699999999993</v>
      </c>
      <c r="E262" s="1">
        <v>0</v>
      </c>
      <c r="F262" s="1">
        <v>0</v>
      </c>
      <c r="G262" s="2">
        <f t="shared" si="0"/>
        <v>4358.1623399999999</v>
      </c>
      <c r="H262" s="2">
        <f t="shared" si="1"/>
        <v>3.0000000000654836E-2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165791.46</v>
      </c>
      <c r="D263" s="1">
        <f>'PR-RAS'!E267</f>
        <v>47542.68</v>
      </c>
      <c r="E263" s="1">
        <v>0</v>
      </c>
      <c r="F263" s="1">
        <v>0</v>
      </c>
      <c r="G263" s="2">
        <f t="shared" si="0"/>
        <v>68349.726840000003</v>
      </c>
      <c r="H263" s="2">
        <f t="shared" si="1"/>
        <v>0.77999999999155989</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1199830.9900000002</v>
      </c>
      <c r="D264" s="1">
        <f>'PR-RAS'!E268</f>
        <v>692007.71</v>
      </c>
      <c r="E264" s="1">
        <v>0</v>
      </c>
      <c r="F264" s="1">
        <v>0</v>
      </c>
      <c r="G264" s="2">
        <f t="shared" si="0"/>
        <v>679551.60583000001</v>
      </c>
      <c r="H264" s="2">
        <f t="shared" si="1"/>
        <v>0.29999999981373549</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148807.12</v>
      </c>
      <c r="D265" s="1">
        <f>'PR-RAS'!E269</f>
        <v>77716.87</v>
      </c>
      <c r="E265" s="1">
        <v>0</v>
      </c>
      <c r="F265" s="1">
        <v>0</v>
      </c>
      <c r="G265" s="2">
        <f t="shared" ref="G265:G521" si="8">(B265/1000)*(C265*1+D265*2)</f>
        <v>80319.587039999999</v>
      </c>
      <c r="H265" s="2">
        <f t="shared" ref="H265:H521" si="9">ABS(C265-ROUND(C265,0))+ABS(D265-ROUND(D265,0))</f>
        <v>0.25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1051023.8700000001</v>
      </c>
      <c r="D266" s="1">
        <f>'PR-RAS'!E270</f>
        <v>614290.84</v>
      </c>
      <c r="E266" s="1">
        <v>0</v>
      </c>
      <c r="F266" s="1">
        <v>0</v>
      </c>
      <c r="G266" s="2">
        <f t="shared" si="8"/>
        <v>604095.47074999998</v>
      </c>
      <c r="H266" s="2">
        <f t="shared" si="9"/>
        <v>0.28999999992083758</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8029541.3900000006</v>
      </c>
      <c r="D269" s="1">
        <f>'PR-RAS'!E273</f>
        <v>12286316.689999999</v>
      </c>
      <c r="E269" s="1">
        <v>0</v>
      </c>
      <c r="F269" s="1">
        <v>0</v>
      </c>
      <c r="G269" s="2">
        <f t="shared" si="8"/>
        <v>8737382.8383600004</v>
      </c>
      <c r="H269" s="2">
        <f t="shared" si="9"/>
        <v>0.70000000111758709</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6593094.5899999999</v>
      </c>
      <c r="D270" s="1">
        <f>'PR-RAS'!E274</f>
        <v>10787090.359999999</v>
      </c>
      <c r="E270" s="1">
        <v>0</v>
      </c>
      <c r="F270" s="1">
        <v>0</v>
      </c>
      <c r="G270" s="2">
        <f t="shared" si="8"/>
        <v>7576997.0583899999</v>
      </c>
      <c r="H270" s="2">
        <f t="shared" si="9"/>
        <v>0.76999999955296516</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218331.99</v>
      </c>
      <c r="D273" s="1">
        <f>'PR-RAS'!E277</f>
        <v>106915.58</v>
      </c>
      <c r="E273" s="1">
        <v>0</v>
      </c>
      <c r="F273" s="1">
        <v>0</v>
      </c>
      <c r="G273" s="2">
        <f t="shared" si="8"/>
        <v>117548.37680000001</v>
      </c>
      <c r="H273" s="2">
        <f t="shared" si="9"/>
        <v>0.430000000007567</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1218114.81</v>
      </c>
      <c r="D274" s="1">
        <f>'PR-RAS'!E278</f>
        <v>1392310.75</v>
      </c>
      <c r="E274" s="1">
        <v>0</v>
      </c>
      <c r="F274" s="1">
        <v>0</v>
      </c>
      <c r="G274" s="2">
        <f t="shared" si="8"/>
        <v>1092747.01263</v>
      </c>
      <c r="H274" s="2">
        <f t="shared" si="9"/>
        <v>0.43999999994412065</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39274524.539999999</v>
      </c>
      <c r="D275" s="1">
        <f>'PR-RAS'!E279</f>
        <v>57705114.539999999</v>
      </c>
      <c r="E275" s="1">
        <v>0</v>
      </c>
      <c r="F275" s="1">
        <v>0</v>
      </c>
      <c r="G275" s="2">
        <f t="shared" si="8"/>
        <v>42383622.491880007</v>
      </c>
      <c r="H275" s="2">
        <f t="shared" si="9"/>
        <v>0.92000000178813934</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35493663.829999998</v>
      </c>
      <c r="D276" s="1">
        <f>'PR-RAS'!E280</f>
        <v>49916128.990000002</v>
      </c>
      <c r="E276" s="1">
        <v>0</v>
      </c>
      <c r="F276" s="1">
        <v>0</v>
      </c>
      <c r="G276" s="2">
        <f t="shared" si="8"/>
        <v>37214628.497750007</v>
      </c>
      <c r="H276" s="2">
        <f t="shared" si="9"/>
        <v>0.17999999970197678</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3780860.71</v>
      </c>
      <c r="D279" s="1">
        <f>'PR-RAS'!E283</f>
        <v>7788985.5499999998</v>
      </c>
      <c r="E279" s="1">
        <v>0</v>
      </c>
      <c r="F279" s="1">
        <v>0</v>
      </c>
      <c r="G279" s="2">
        <f t="shared" si="8"/>
        <v>5381755.2431800002</v>
      </c>
      <c r="H279" s="2">
        <f t="shared" si="9"/>
        <v>0.74000000022351742</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950479108.53000009</v>
      </c>
      <c r="D285" s="1">
        <f>'PR-RAS'!E289</f>
        <v>1162288742.01</v>
      </c>
      <c r="E285" s="1">
        <v>0</v>
      </c>
      <c r="F285" s="1">
        <v>0</v>
      </c>
      <c r="G285" s="2">
        <f t="shared" si="8"/>
        <v>930116072.28419995</v>
      </c>
      <c r="H285" s="2">
        <f t="shared" si="9"/>
        <v>0.47999989986419678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247096874.3299998</v>
      </c>
      <c r="D286" s="1">
        <f>'PR-RAS'!E290</f>
        <v>303520278.25999975</v>
      </c>
      <c r="E286" s="1">
        <v>0</v>
      </c>
      <c r="F286" s="1">
        <v>0</v>
      </c>
      <c r="G286" s="2">
        <f t="shared" si="8"/>
        <v>243429167.79224977</v>
      </c>
      <c r="H286" s="2">
        <f t="shared" si="9"/>
        <v>0.58999955654144287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532398343.88</v>
      </c>
      <c r="D288" s="1">
        <f>'PR-RAS'!E292</f>
        <v>779375489.29999995</v>
      </c>
      <c r="E288" s="1">
        <v>0</v>
      </c>
      <c r="F288" s="1">
        <v>0</v>
      </c>
      <c r="G288" s="2">
        <f t="shared" si="8"/>
        <v>600159855.55175996</v>
      </c>
      <c r="H288" s="2">
        <f t="shared" si="9"/>
        <v>0.41999995708465576</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60889322.32</v>
      </c>
      <c r="D290" s="1">
        <f>'PR-RAS'!E294</f>
        <v>62514136.799999997</v>
      </c>
      <c r="E290" s="1">
        <v>0</v>
      </c>
      <c r="F290" s="1">
        <v>0</v>
      </c>
      <c r="G290" s="2">
        <f t="shared" si="8"/>
        <v>53730185.220879994</v>
      </c>
      <c r="H290" s="2">
        <f t="shared" si="9"/>
        <v>0.52000000327825546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7639446.7799999993</v>
      </c>
      <c r="D293" s="1">
        <f>'PR-RAS'!E298</f>
        <v>7849365.7000000011</v>
      </c>
      <c r="E293" s="1">
        <v>0</v>
      </c>
      <c r="F293" s="1">
        <v>0</v>
      </c>
      <c r="G293" s="2">
        <f t="shared" si="8"/>
        <v>6814748.0285599995</v>
      </c>
      <c r="H293" s="2">
        <f t="shared" si="9"/>
        <v>0.51999999955296516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2277178.35</v>
      </c>
      <c r="D294" s="1">
        <f>'PR-RAS'!E299</f>
        <v>3353444.52</v>
      </c>
      <c r="E294" s="1">
        <v>0</v>
      </c>
      <c r="F294" s="1">
        <v>0</v>
      </c>
      <c r="G294" s="2">
        <f t="shared" si="8"/>
        <v>2632331.7452699998</v>
      </c>
      <c r="H294" s="2">
        <f t="shared" si="9"/>
        <v>0.83000000007450581</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2136612.2000000002</v>
      </c>
      <c r="D295" s="1">
        <f>'PR-RAS'!E300</f>
        <v>3215473.17</v>
      </c>
      <c r="E295" s="1">
        <v>0</v>
      </c>
      <c r="F295" s="1">
        <v>0</v>
      </c>
      <c r="G295" s="2">
        <f t="shared" si="8"/>
        <v>2518862.2107599997</v>
      </c>
      <c r="H295" s="2">
        <f t="shared" si="9"/>
        <v>0.37000000011175871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2118054.23</v>
      </c>
      <c r="D296" s="1">
        <f>'PR-RAS'!E301</f>
        <v>3167434.01</v>
      </c>
      <c r="E296" s="1">
        <v>0</v>
      </c>
      <c r="F296" s="1">
        <v>0</v>
      </c>
      <c r="G296" s="2">
        <f t="shared" si="8"/>
        <v>2493612.0637499997</v>
      </c>
      <c r="H296" s="2">
        <f t="shared" si="9"/>
        <v>0.23999999975785613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18557.97</v>
      </c>
      <c r="D297" s="1">
        <f>'PR-RAS'!E302</f>
        <v>48039.16</v>
      </c>
      <c r="E297" s="1">
        <v>0</v>
      </c>
      <c r="F297" s="1">
        <v>0</v>
      </c>
      <c r="G297" s="2">
        <f t="shared" si="8"/>
        <v>33932.341840000001</v>
      </c>
      <c r="H297" s="2">
        <f t="shared" si="9"/>
        <v>0.19000000000232831</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140566.15</v>
      </c>
      <c r="D299" s="1">
        <f>'PR-RAS'!E304</f>
        <v>137971.35</v>
      </c>
      <c r="E299" s="1">
        <v>0</v>
      </c>
      <c r="F299" s="1">
        <v>0</v>
      </c>
      <c r="G299" s="2">
        <f t="shared" si="8"/>
        <v>124119.63729999999</v>
      </c>
      <c r="H299" s="2">
        <f t="shared" si="9"/>
        <v>0.5</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77069.440000000002</v>
      </c>
      <c r="D303" s="1">
        <f>'PR-RAS'!E308</f>
        <v>51125.85</v>
      </c>
      <c r="E303" s="1">
        <v>0</v>
      </c>
      <c r="F303" s="1">
        <v>0</v>
      </c>
      <c r="G303" s="2">
        <f t="shared" si="8"/>
        <v>54154.984280000004</v>
      </c>
      <c r="H303" s="2">
        <f t="shared" si="9"/>
        <v>0.5900000000037835</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63496.71</v>
      </c>
      <c r="D305" s="1">
        <f>'PR-RAS'!E310</f>
        <v>86845.5</v>
      </c>
      <c r="E305" s="1">
        <v>0</v>
      </c>
      <c r="F305" s="1">
        <v>0</v>
      </c>
      <c r="G305" s="2">
        <f t="shared" si="8"/>
        <v>72105.063840000003</v>
      </c>
      <c r="H305" s="2">
        <f t="shared" si="9"/>
        <v>0.79000000000087311</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5362268.4299999988</v>
      </c>
      <c r="D306" s="1">
        <f>'PR-RAS'!E311</f>
        <v>4495921.1800000006</v>
      </c>
      <c r="E306" s="1">
        <v>0</v>
      </c>
      <c r="F306" s="1">
        <v>0</v>
      </c>
      <c r="G306" s="2">
        <f t="shared" si="8"/>
        <v>4378003.7909499994</v>
      </c>
      <c r="H306" s="2">
        <f t="shared" si="9"/>
        <v>0.60999999940395355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5362082.6199999992</v>
      </c>
      <c r="D307" s="1">
        <f>'PR-RAS'!E312</f>
        <v>4495257.57</v>
      </c>
      <c r="E307" s="1">
        <v>0</v>
      </c>
      <c r="F307" s="1">
        <v>0</v>
      </c>
      <c r="G307" s="2">
        <f t="shared" si="8"/>
        <v>4391894.9145599995</v>
      </c>
      <c r="H307" s="2">
        <f t="shared" si="9"/>
        <v>0.81000000052154064</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5092532.84</v>
      </c>
      <c r="D308" s="1">
        <f>'PR-RAS'!E313</f>
        <v>4380376.4800000004</v>
      </c>
      <c r="E308" s="1">
        <v>0</v>
      </c>
      <c r="F308" s="1">
        <v>0</v>
      </c>
      <c r="G308" s="2">
        <f t="shared" si="8"/>
        <v>4252958.7406000001</v>
      </c>
      <c r="H308" s="2">
        <f t="shared" si="9"/>
        <v>0.64000000059604645</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121391.51</v>
      </c>
      <c r="D309" s="1">
        <f>'PR-RAS'!E314</f>
        <v>114881.09</v>
      </c>
      <c r="E309" s="1">
        <v>0</v>
      </c>
      <c r="F309" s="1">
        <v>0</v>
      </c>
      <c r="G309" s="2">
        <f t="shared" si="8"/>
        <v>108155.33652</v>
      </c>
      <c r="H309" s="2">
        <f t="shared" si="9"/>
        <v>0.58000000000174623</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148158.26999999999</v>
      </c>
      <c r="D311" s="1">
        <f>'PR-RAS'!E316</f>
        <v>0</v>
      </c>
      <c r="E311" s="1">
        <v>0</v>
      </c>
      <c r="F311" s="1">
        <v>0</v>
      </c>
      <c r="G311" s="2">
        <f t="shared" si="8"/>
        <v>45929.063699999999</v>
      </c>
      <c r="H311" s="2">
        <f t="shared" si="9"/>
        <v>0.26999999998952262</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663.61</v>
      </c>
      <c r="E312" s="1">
        <v>0</v>
      </c>
      <c r="F312" s="1">
        <v>0</v>
      </c>
      <c r="G312" s="2">
        <f t="shared" si="8"/>
        <v>412.76542000000001</v>
      </c>
      <c r="H312" s="2">
        <f t="shared" si="9"/>
        <v>0.38999999999998636</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663.61</v>
      </c>
      <c r="E313" s="1">
        <v>0</v>
      </c>
      <c r="F313" s="1">
        <v>0</v>
      </c>
      <c r="G313" s="2">
        <f t="shared" si="8"/>
        <v>414.09264000000002</v>
      </c>
      <c r="H313" s="2">
        <f t="shared" si="9"/>
        <v>0.38999999999998636</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185.81</v>
      </c>
      <c r="D321" s="1">
        <f>'PR-RAS'!E326</f>
        <v>0</v>
      </c>
      <c r="E321" s="1">
        <v>0</v>
      </c>
      <c r="F321" s="1">
        <v>0</v>
      </c>
      <c r="G321" s="2">
        <f t="shared" si="8"/>
        <v>59.459200000000003</v>
      </c>
      <c r="H321" s="2">
        <f t="shared" si="9"/>
        <v>0.18999999999999773</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185.81</v>
      </c>
      <c r="D322" s="1">
        <f>'PR-RAS'!E327</f>
        <v>0</v>
      </c>
      <c r="E322" s="1">
        <v>0</v>
      </c>
      <c r="F322" s="1">
        <v>0</v>
      </c>
      <c r="G322" s="2">
        <f t="shared" si="8"/>
        <v>59.645009999999999</v>
      </c>
      <c r="H322" s="2">
        <f t="shared" si="9"/>
        <v>0.18999999999999773</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104441855.63999999</v>
      </c>
      <c r="D345" s="1">
        <f>'PR-RAS'!E350</f>
        <v>123525320.30999999</v>
      </c>
      <c r="E345" s="1">
        <v>0</v>
      </c>
      <c r="F345" s="1">
        <v>0</v>
      </c>
      <c r="G345" s="2">
        <f t="shared" si="8"/>
        <v>120913418.71343999</v>
      </c>
      <c r="H345" s="2">
        <f t="shared" si="9"/>
        <v>0.67000000178813934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1160015.6000000001</v>
      </c>
      <c r="D346" s="1">
        <f>'PR-RAS'!E351</f>
        <v>7732204.2800000003</v>
      </c>
      <c r="E346" s="1">
        <v>0</v>
      </c>
      <c r="F346" s="1">
        <v>0</v>
      </c>
      <c r="G346" s="2">
        <f t="shared" si="8"/>
        <v>5735426.3351999996</v>
      </c>
      <c r="H346" s="2">
        <f t="shared" si="9"/>
        <v>0.68000000016763806</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6.11</v>
      </c>
      <c r="D347" s="1">
        <f>'PR-RAS'!E352</f>
        <v>6795686.7000000002</v>
      </c>
      <c r="E347" s="1">
        <v>0</v>
      </c>
      <c r="F347" s="1">
        <v>0</v>
      </c>
      <c r="G347" s="2">
        <f t="shared" si="8"/>
        <v>4702617.3104599994</v>
      </c>
      <c r="H347" s="2">
        <f t="shared" si="9"/>
        <v>0.4099999998137358</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6.11</v>
      </c>
      <c r="D348" s="1">
        <f>'PR-RAS'!E353</f>
        <v>6795686.7000000002</v>
      </c>
      <c r="E348" s="1">
        <v>0</v>
      </c>
      <c r="F348" s="1">
        <v>0</v>
      </c>
      <c r="G348" s="2">
        <f t="shared" si="8"/>
        <v>4716208.6899699997</v>
      </c>
      <c r="H348" s="2">
        <f t="shared" si="9"/>
        <v>0.4099999998137358</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1160009.49</v>
      </c>
      <c r="D351" s="1">
        <f>'PR-RAS'!E356</f>
        <v>936517.58</v>
      </c>
      <c r="E351" s="1">
        <v>0</v>
      </c>
      <c r="F351" s="1">
        <v>0</v>
      </c>
      <c r="G351" s="2">
        <f t="shared" si="8"/>
        <v>1061565.6274999999</v>
      </c>
      <c r="H351" s="2">
        <f t="shared" si="9"/>
        <v>0.91000000003259629</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1160009.49</v>
      </c>
      <c r="D354" s="1">
        <f>'PR-RAS'!E359</f>
        <v>936517.58</v>
      </c>
      <c r="E354" s="1">
        <v>0</v>
      </c>
      <c r="F354" s="1">
        <v>0</v>
      </c>
      <c r="G354" s="2">
        <f t="shared" si="8"/>
        <v>1070664.7614499999</v>
      </c>
      <c r="H354" s="2">
        <f t="shared" si="9"/>
        <v>0.91000000003259629</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83440716.11999999</v>
      </c>
      <c r="D358" s="1">
        <f>'PR-RAS'!E363</f>
        <v>76355357.219999984</v>
      </c>
      <c r="E358" s="1">
        <v>0</v>
      </c>
      <c r="F358" s="1">
        <v>0</v>
      </c>
      <c r="G358" s="2">
        <f t="shared" si="8"/>
        <v>84306060.709919974</v>
      </c>
      <c r="H358" s="2">
        <f t="shared" si="9"/>
        <v>0.3399999737739563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76632426.390000001</v>
      </c>
      <c r="D359" s="1">
        <f>'PR-RAS'!E364</f>
        <v>69412087.429999992</v>
      </c>
      <c r="E359" s="1">
        <v>0</v>
      </c>
      <c r="F359" s="1">
        <v>0</v>
      </c>
      <c r="G359" s="2">
        <f t="shared" si="8"/>
        <v>77133463.247500002</v>
      </c>
      <c r="H359" s="2">
        <f t="shared" si="9"/>
        <v>0.81999999284744263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2502.83</v>
      </c>
      <c r="D360" s="1">
        <f>'PR-RAS'!E365</f>
        <v>16</v>
      </c>
      <c r="E360" s="1">
        <v>0</v>
      </c>
      <c r="F360" s="1">
        <v>0</v>
      </c>
      <c r="G360" s="2">
        <f t="shared" si="8"/>
        <v>910.00396999999998</v>
      </c>
      <c r="H360" s="2">
        <f t="shared" si="9"/>
        <v>0.17000000000007276</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64216706.939999998</v>
      </c>
      <c r="D361" s="1">
        <f>'PR-RAS'!E366</f>
        <v>47879683.549999997</v>
      </c>
      <c r="E361" s="1">
        <v>0</v>
      </c>
      <c r="F361" s="1">
        <v>0</v>
      </c>
      <c r="G361" s="2">
        <f t="shared" si="8"/>
        <v>57591386.654399998</v>
      </c>
      <c r="H361" s="2">
        <f t="shared" si="9"/>
        <v>0.51000000536441803</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3550877.09</v>
      </c>
      <c r="D362" s="1">
        <f>'PR-RAS'!E367</f>
        <v>9198038.8300000001</v>
      </c>
      <c r="E362" s="1">
        <v>0</v>
      </c>
      <c r="F362" s="1">
        <v>0</v>
      </c>
      <c r="G362" s="2">
        <f t="shared" si="8"/>
        <v>7922850.6647499995</v>
      </c>
      <c r="H362" s="2">
        <f t="shared" si="9"/>
        <v>0.25999999977648258</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8862339.5299999993</v>
      </c>
      <c r="D363" s="1">
        <f>'PR-RAS'!E368</f>
        <v>12334349.050000001</v>
      </c>
      <c r="E363" s="1">
        <v>0</v>
      </c>
      <c r="F363" s="1">
        <v>0</v>
      </c>
      <c r="G363" s="2">
        <f t="shared" si="8"/>
        <v>12138235.622060001</v>
      </c>
      <c r="H363" s="2">
        <f t="shared" si="9"/>
        <v>0.52000000141561031</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3684997.91</v>
      </c>
      <c r="D364" s="1">
        <f>'PR-RAS'!E369</f>
        <v>6416515.8499999996</v>
      </c>
      <c r="E364" s="1">
        <v>0</v>
      </c>
      <c r="F364" s="1">
        <v>0</v>
      </c>
      <c r="G364" s="2">
        <f t="shared" si="8"/>
        <v>5996044.7484299997</v>
      </c>
      <c r="H364" s="2">
        <f t="shared" si="9"/>
        <v>0.24000000022351742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2782896.59</v>
      </c>
      <c r="D365" s="1">
        <f>'PR-RAS'!E370</f>
        <v>3694327.2</v>
      </c>
      <c r="E365" s="1">
        <v>0</v>
      </c>
      <c r="F365" s="1">
        <v>0</v>
      </c>
      <c r="G365" s="2">
        <f t="shared" si="8"/>
        <v>3702444.56036</v>
      </c>
      <c r="H365" s="2">
        <f t="shared" si="9"/>
        <v>0.61000000033527613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178139.95</v>
      </c>
      <c r="D366" s="1">
        <f>'PR-RAS'!E371</f>
        <v>433512.57</v>
      </c>
      <c r="E366" s="1">
        <v>0</v>
      </c>
      <c r="F366" s="1">
        <v>0</v>
      </c>
      <c r="G366" s="2">
        <f t="shared" si="8"/>
        <v>381485.25784999999</v>
      </c>
      <c r="H366" s="2">
        <f t="shared" si="9"/>
        <v>0.47999999998137355</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24051.73</v>
      </c>
      <c r="D367" s="1">
        <f>'PR-RAS'!E372</f>
        <v>1189450.76</v>
      </c>
      <c r="E367" s="1">
        <v>0</v>
      </c>
      <c r="F367" s="1">
        <v>0</v>
      </c>
      <c r="G367" s="2">
        <f t="shared" si="8"/>
        <v>879480.88949999993</v>
      </c>
      <c r="H367" s="2">
        <f t="shared" si="9"/>
        <v>0.50999999999112333</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466.19</v>
      </c>
      <c r="D369" s="1">
        <f>'PR-RAS'!E374</f>
        <v>15740.59</v>
      </c>
      <c r="E369" s="1">
        <v>0</v>
      </c>
      <c r="F369" s="1">
        <v>0</v>
      </c>
      <c r="G369" s="2">
        <f t="shared" si="8"/>
        <v>11756.632159999999</v>
      </c>
      <c r="H369" s="2">
        <f t="shared" si="9"/>
        <v>0.59999999999985221</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22305.08</v>
      </c>
      <c r="E370" s="1">
        <v>0</v>
      </c>
      <c r="F370" s="1">
        <v>0</v>
      </c>
      <c r="G370" s="2">
        <f t="shared" si="8"/>
        <v>16461.14904</v>
      </c>
      <c r="H370" s="2">
        <f t="shared" si="9"/>
        <v>8.000000000174623E-2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699443.45</v>
      </c>
      <c r="D371" s="1">
        <f>'PR-RAS'!E376</f>
        <v>1061179.6499999999</v>
      </c>
      <c r="E371" s="1">
        <v>0</v>
      </c>
      <c r="F371" s="1">
        <v>0</v>
      </c>
      <c r="G371" s="2">
        <f t="shared" si="8"/>
        <v>1044067.0175</v>
      </c>
      <c r="H371" s="2">
        <f t="shared" si="9"/>
        <v>0.80000000004656613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2734364.47</v>
      </c>
      <c r="D378" s="1">
        <f>'PR-RAS'!E383</f>
        <v>431097.95</v>
      </c>
      <c r="E378" s="1">
        <v>0</v>
      </c>
      <c r="F378" s="1">
        <v>0</v>
      </c>
      <c r="G378" s="2">
        <f t="shared" si="8"/>
        <v>1355903.2594900001</v>
      </c>
      <c r="H378" s="2">
        <f t="shared" si="9"/>
        <v>0.52000000019324943</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2734364.47</v>
      </c>
      <c r="D379" s="1">
        <f>'PR-RAS'!E384</f>
        <v>431097.95</v>
      </c>
      <c r="E379" s="1">
        <v>0</v>
      </c>
      <c r="F379" s="1">
        <v>0</v>
      </c>
      <c r="G379" s="2">
        <f t="shared" si="8"/>
        <v>1359499.8198600002</v>
      </c>
      <c r="H379" s="2">
        <f t="shared" si="9"/>
        <v>0.52000000019324943</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388927.35000000003</v>
      </c>
      <c r="D386" s="1">
        <f>'PR-RAS'!E391</f>
        <v>95655.989999999991</v>
      </c>
      <c r="E386" s="1">
        <v>0</v>
      </c>
      <c r="F386" s="1">
        <v>0</v>
      </c>
      <c r="G386" s="2">
        <f t="shared" si="8"/>
        <v>223392.14205000002</v>
      </c>
      <c r="H386" s="2">
        <f t="shared" si="9"/>
        <v>0.36000000004423782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369169.9</v>
      </c>
      <c r="D388" s="1">
        <f>'PR-RAS'!E393</f>
        <v>50758.17</v>
      </c>
      <c r="E388" s="1">
        <v>0</v>
      </c>
      <c r="F388" s="1">
        <v>0</v>
      </c>
      <c r="G388" s="2">
        <f t="shared" si="8"/>
        <v>182155.57488</v>
      </c>
      <c r="H388" s="2">
        <f t="shared" si="9"/>
        <v>0.26999999997497071</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19757.45</v>
      </c>
      <c r="D390" s="1">
        <f>'PR-RAS'!E395</f>
        <v>44897.82</v>
      </c>
      <c r="E390" s="1">
        <v>0</v>
      </c>
      <c r="F390" s="1">
        <v>0</v>
      </c>
      <c r="G390" s="2">
        <f t="shared" si="8"/>
        <v>42616.152009999998</v>
      </c>
      <c r="H390" s="2">
        <f t="shared" si="9"/>
        <v>0.63000000000101863</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19841123.920000002</v>
      </c>
      <c r="D397" s="1">
        <f>'PR-RAS'!E402</f>
        <v>39437758.810000002</v>
      </c>
      <c r="E397" s="1">
        <v>0</v>
      </c>
      <c r="F397" s="1">
        <v>0</v>
      </c>
      <c r="G397" s="2">
        <f t="shared" si="8"/>
        <v>39091790.049840003</v>
      </c>
      <c r="H397" s="2">
        <f t="shared" si="9"/>
        <v>0.26999999582767487</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19841123.920000002</v>
      </c>
      <c r="D398" s="1">
        <f>'PR-RAS'!E403</f>
        <v>39437758.810000002</v>
      </c>
      <c r="E398" s="1">
        <v>0</v>
      </c>
      <c r="F398" s="1">
        <v>0</v>
      </c>
      <c r="G398" s="2">
        <f t="shared" si="8"/>
        <v>39190506.691380002</v>
      </c>
      <c r="H398" s="2">
        <f t="shared" si="9"/>
        <v>0.26999999582767487</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96802408.859999985</v>
      </c>
      <c r="D403" s="1">
        <f>'PR-RAS'!E408</f>
        <v>115675954.60999998</v>
      </c>
      <c r="E403" s="1">
        <v>0</v>
      </c>
      <c r="F403" s="1">
        <v>0</v>
      </c>
      <c r="G403" s="2">
        <f t="shared" si="8"/>
        <v>131918035.86815998</v>
      </c>
      <c r="H403" s="2">
        <f t="shared" si="9"/>
        <v>0.53000003099441528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999965326.76999998</v>
      </c>
      <c r="D405" s="1">
        <f>'PR-RAS'!E410</f>
        <v>1096648005.1400001</v>
      </c>
      <c r="E405" s="1">
        <v>0</v>
      </c>
      <c r="F405" s="1">
        <v>0</v>
      </c>
      <c r="G405" s="2">
        <f t="shared" si="8"/>
        <v>1290077580.1682003</v>
      </c>
      <c r="H405" s="2">
        <f t="shared" si="9"/>
        <v>0.37000012397766113</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2787158.32</v>
      </c>
      <c r="D406" s="1">
        <f>'PR-RAS'!E411</f>
        <v>4798528.72</v>
      </c>
      <c r="E406" s="1">
        <v>0</v>
      </c>
      <c r="F406" s="1">
        <v>0</v>
      </c>
      <c r="G406" s="2">
        <f t="shared" si="8"/>
        <v>5015607.3827999998</v>
      </c>
      <c r="H406" s="2">
        <f t="shared" si="9"/>
        <v>0.60000000009313226</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1205215429.6399999</v>
      </c>
      <c r="D407" s="1">
        <f>'PR-RAS'!E412</f>
        <v>1473658385.9699998</v>
      </c>
      <c r="E407" s="1">
        <v>0</v>
      </c>
      <c r="F407" s="1">
        <v>0</v>
      </c>
      <c r="G407" s="2">
        <f t="shared" si="8"/>
        <v>1685928073.8414798</v>
      </c>
      <c r="H407" s="2">
        <f t="shared" si="9"/>
        <v>0.39000034332275391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1054920964.1700001</v>
      </c>
      <c r="D408" s="1">
        <f>'PR-RAS'!E413</f>
        <v>1285814062.3199999</v>
      </c>
      <c r="E408" s="1">
        <v>0</v>
      </c>
      <c r="F408" s="1">
        <v>0</v>
      </c>
      <c r="G408" s="2">
        <f t="shared" si="8"/>
        <v>1476005479.1456699</v>
      </c>
      <c r="H408" s="2">
        <f t="shared" si="9"/>
        <v>0.49000000953674316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150294465.46999979</v>
      </c>
      <c r="D409" s="1">
        <f>'PR-RAS'!E414</f>
        <v>187844323.64999986</v>
      </c>
      <c r="E409" s="1">
        <v>0</v>
      </c>
      <c r="F409" s="1">
        <v>0</v>
      </c>
      <c r="G409" s="2">
        <f t="shared" si="8"/>
        <v>214601110.01015979</v>
      </c>
      <c r="H409" s="2">
        <f t="shared" si="9"/>
        <v>0.81999993324279785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467566982.88999999</v>
      </c>
      <c r="D412" s="1">
        <f>'PR-RAS'!E417</f>
        <v>317272515.84000015</v>
      </c>
      <c r="E412" s="1">
        <v>0</v>
      </c>
      <c r="F412" s="1">
        <v>0</v>
      </c>
      <c r="G412" s="2">
        <f t="shared" si="8"/>
        <v>452968037.98827004</v>
      </c>
      <c r="H412" s="2">
        <f t="shared" si="9"/>
        <v>0.26999986171722412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63676480.640000001</v>
      </c>
      <c r="D413" s="1">
        <f>'PR-RAS'!E418</f>
        <v>67312665.519999996</v>
      </c>
      <c r="E413" s="1">
        <v>0</v>
      </c>
      <c r="F413" s="1">
        <v>0</v>
      </c>
      <c r="G413" s="2">
        <f t="shared" si="8"/>
        <v>81700346.412159994</v>
      </c>
      <c r="H413" s="2">
        <f t="shared" si="9"/>
        <v>0.84000000357627869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131093152.39000002</v>
      </c>
      <c r="D414" s="1">
        <f>'PR-RAS'!E420</f>
        <v>124281637.69</v>
      </c>
      <c r="E414" s="1">
        <v>0</v>
      </c>
      <c r="F414" s="1">
        <v>0</v>
      </c>
      <c r="G414" s="2">
        <f t="shared" si="8"/>
        <v>156798104.66900998</v>
      </c>
      <c r="H414" s="2">
        <f t="shared" si="9"/>
        <v>0.70000001788139343</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79899.81</v>
      </c>
      <c r="D415" s="1">
        <f>'PR-RAS'!E421</f>
        <v>119310.61</v>
      </c>
      <c r="E415" s="1">
        <v>0</v>
      </c>
      <c r="F415" s="1">
        <v>0</v>
      </c>
      <c r="G415" s="2">
        <f t="shared" si="8"/>
        <v>131867.70642</v>
      </c>
      <c r="H415" s="2">
        <f t="shared" si="9"/>
        <v>0.58000000000174623</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26810.69</v>
      </c>
      <c r="D421" s="1">
        <f>'PR-RAS'!E427</f>
        <v>27211.439999999999</v>
      </c>
      <c r="E421" s="1">
        <v>0</v>
      </c>
      <c r="F421" s="1">
        <v>0</v>
      </c>
      <c r="G421" s="2">
        <f t="shared" si="8"/>
        <v>34118.099399999999</v>
      </c>
      <c r="H421" s="2">
        <f t="shared" si="9"/>
        <v>0.75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26810.69</v>
      </c>
      <c r="D422" s="1">
        <f>'PR-RAS'!E428</f>
        <v>27211.439999999999</v>
      </c>
      <c r="E422" s="1">
        <v>0</v>
      </c>
      <c r="F422" s="1">
        <v>0</v>
      </c>
      <c r="G422" s="2">
        <f t="shared" si="8"/>
        <v>34199.332969999996</v>
      </c>
      <c r="H422" s="2">
        <f t="shared" si="9"/>
        <v>0.75</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53089.120000000003</v>
      </c>
      <c r="D428" s="1">
        <f>'PR-RAS'!E434</f>
        <v>92099.17</v>
      </c>
      <c r="E428" s="1">
        <v>0</v>
      </c>
      <c r="F428" s="1">
        <v>0</v>
      </c>
      <c r="G428" s="2">
        <f t="shared" si="8"/>
        <v>101321.74541999999</v>
      </c>
      <c r="H428" s="2">
        <f t="shared" si="9"/>
        <v>0.29000000000087311</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892.23</v>
      </c>
      <c r="D466" s="1">
        <f>'PR-RAS'!E472</f>
        <v>41598214.850000001</v>
      </c>
      <c r="E466" s="1">
        <v>0</v>
      </c>
      <c r="F466" s="1">
        <v>0</v>
      </c>
      <c r="G466" s="2">
        <f t="shared" si="8"/>
        <v>38686754.697450005</v>
      </c>
      <c r="H466" s="2">
        <f t="shared" si="9"/>
        <v>0.37999999850990207</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757.65</v>
      </c>
      <c r="D471" s="1">
        <f>'PR-RAS'!E477</f>
        <v>41517964.859999999</v>
      </c>
      <c r="E471" s="1">
        <v>0</v>
      </c>
      <c r="F471" s="1">
        <v>0</v>
      </c>
      <c r="G471" s="2">
        <f t="shared" si="8"/>
        <v>39027243.063900001</v>
      </c>
      <c r="H471" s="2">
        <f t="shared" si="9"/>
        <v>0.49000000059606919</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134.58000000000001</v>
      </c>
      <c r="D475" s="1">
        <f>'PR-RAS'!E481</f>
        <v>80249.990000000005</v>
      </c>
      <c r="E475" s="1">
        <v>0</v>
      </c>
      <c r="F475" s="1">
        <v>0</v>
      </c>
      <c r="G475" s="2">
        <f t="shared" si="8"/>
        <v>76140.781439999992</v>
      </c>
      <c r="H475" s="2">
        <f t="shared" si="9"/>
        <v>0.4299999999947488</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134.58000000000001</v>
      </c>
      <c r="D476" s="1">
        <f>'PR-RAS'!E482</f>
        <v>80249.990000000005</v>
      </c>
      <c r="E476" s="1">
        <v>0</v>
      </c>
      <c r="F476" s="1">
        <v>0</v>
      </c>
      <c r="G476" s="2">
        <f t="shared" si="8"/>
        <v>76301.415999999997</v>
      </c>
      <c r="H476" s="2">
        <f t="shared" si="9"/>
        <v>0.4299999999947488</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131012360.35000001</v>
      </c>
      <c r="D478" s="1">
        <f>'PR-RAS'!E484</f>
        <v>82564112.230000004</v>
      </c>
      <c r="E478" s="1">
        <v>0</v>
      </c>
      <c r="F478" s="1">
        <v>0</v>
      </c>
      <c r="G478" s="2">
        <f t="shared" si="8"/>
        <v>141259058.95436999</v>
      </c>
      <c r="H478" s="2">
        <f t="shared" si="9"/>
        <v>0.58000001311302185</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49953547.020000003</v>
      </c>
      <c r="D479" s="1">
        <f>'PR-RAS'!E485</f>
        <v>0</v>
      </c>
      <c r="E479" s="1">
        <v>0</v>
      </c>
      <c r="F479" s="1">
        <v>0</v>
      </c>
      <c r="G479" s="2">
        <f t="shared" si="8"/>
        <v>23877795.475560002</v>
      </c>
      <c r="H479" s="2">
        <f t="shared" si="9"/>
        <v>2.0000003278255463E-2</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49953547.020000003</v>
      </c>
      <c r="D480" s="1">
        <f>'PR-RAS'!E486</f>
        <v>0</v>
      </c>
      <c r="E480" s="1">
        <v>0</v>
      </c>
      <c r="F480" s="1">
        <v>0</v>
      </c>
      <c r="G480" s="2">
        <f t="shared" si="8"/>
        <v>23927749.022580002</v>
      </c>
      <c r="H480" s="2">
        <f t="shared" si="9"/>
        <v>2.0000003278255463E-2</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1176117.3500000001</v>
      </c>
      <c r="D484" s="1">
        <f>'PR-RAS'!E490</f>
        <v>0</v>
      </c>
      <c r="E484" s="1">
        <v>0</v>
      </c>
      <c r="F484" s="1">
        <v>0</v>
      </c>
      <c r="G484" s="2">
        <f t="shared" si="8"/>
        <v>568064.68005000008</v>
      </c>
      <c r="H484" s="2">
        <f t="shared" si="9"/>
        <v>0.35000000009313226</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1176117.3500000001</v>
      </c>
      <c r="D485" s="1">
        <f>'PR-RAS'!E491</f>
        <v>0</v>
      </c>
      <c r="E485" s="1">
        <v>0</v>
      </c>
      <c r="F485" s="1">
        <v>0</v>
      </c>
      <c r="G485" s="2">
        <f t="shared" si="8"/>
        <v>569240.79740000004</v>
      </c>
      <c r="H485" s="2">
        <f t="shared" si="9"/>
        <v>0.35000000009313226</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79882695.980000004</v>
      </c>
      <c r="D489" s="1">
        <f>'PR-RAS'!E495</f>
        <v>82564112.230000004</v>
      </c>
      <c r="E489" s="1">
        <v>0</v>
      </c>
      <c r="F489" s="1">
        <v>0</v>
      </c>
      <c r="G489" s="2">
        <f t="shared" si="8"/>
        <v>119565329.17471999</v>
      </c>
      <c r="H489" s="2">
        <f t="shared" si="9"/>
        <v>0.25</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79882695.980000004</v>
      </c>
      <c r="D490" s="1">
        <f>'PR-RAS'!E496</f>
        <v>82564112.230000004</v>
      </c>
      <c r="E490" s="1">
        <v>0</v>
      </c>
      <c r="F490" s="1">
        <v>0</v>
      </c>
      <c r="G490" s="2">
        <f t="shared" si="8"/>
        <v>119810340.09515999</v>
      </c>
      <c r="H490" s="2">
        <f t="shared" si="9"/>
        <v>0.25</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222899727.83999997</v>
      </c>
      <c r="D522" s="1">
        <f>'PR-RAS'!E528</f>
        <v>184582117.74000001</v>
      </c>
      <c r="E522" s="1">
        <v>0</v>
      </c>
      <c r="F522" s="1">
        <v>0</v>
      </c>
      <c r="G522" s="2">
        <f t="shared" ref="G522:G809" si="10">(B522/1000)*(C522*1+D522*2)</f>
        <v>308465324.88971996</v>
      </c>
      <c r="H522" s="2">
        <f t="shared" ref="H522:H809" si="11">ABS(C522-ROUND(C522,0))+ABS(D522-ROUND(D522,0))</f>
        <v>0.42000001668930054</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65554.61</v>
      </c>
      <c r="D523" s="1">
        <f>'PR-RAS'!E529</f>
        <v>0</v>
      </c>
      <c r="E523" s="1">
        <v>0</v>
      </c>
      <c r="F523" s="1">
        <v>0</v>
      </c>
      <c r="G523" s="2">
        <f t="shared" si="10"/>
        <v>34219.506420000005</v>
      </c>
      <c r="H523" s="2">
        <f t="shared" si="11"/>
        <v>0.38999999999941792</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65554.61</v>
      </c>
      <c r="D536" s="1">
        <f>'PR-RAS'!E542</f>
        <v>0</v>
      </c>
      <c r="E536" s="1">
        <v>0</v>
      </c>
      <c r="F536" s="1">
        <v>0</v>
      </c>
      <c r="G536" s="2">
        <f t="shared" si="10"/>
        <v>35071.716350000002</v>
      </c>
      <c r="H536" s="2">
        <f t="shared" si="11"/>
        <v>0.38999999999941792</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16770.02</v>
      </c>
      <c r="D574" s="1">
        <f>'PR-RAS'!E580</f>
        <v>14999993.810000001</v>
      </c>
      <c r="E574" s="1">
        <v>0</v>
      </c>
      <c r="F574" s="1">
        <v>0</v>
      </c>
      <c r="G574" s="2">
        <f t="shared" si="10"/>
        <v>17199602.127719998</v>
      </c>
      <c r="H574" s="2">
        <f t="shared" si="11"/>
        <v>0.20999999947889592</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2654.46</v>
      </c>
      <c r="D579" s="1">
        <f>'PR-RAS'!E585</f>
        <v>14999993.810000001</v>
      </c>
      <c r="E579" s="1">
        <v>0</v>
      </c>
      <c r="F579" s="1">
        <v>0</v>
      </c>
      <c r="G579" s="2">
        <f t="shared" si="10"/>
        <v>17341527.122239999</v>
      </c>
      <c r="H579" s="2">
        <f t="shared" si="11"/>
        <v>0.64999999947849574</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2654.46</v>
      </c>
      <c r="D580" s="1">
        <f>'PR-RAS'!E586</f>
        <v>14999993.810000001</v>
      </c>
      <c r="E580" s="1">
        <v>0</v>
      </c>
      <c r="F580" s="1">
        <v>0</v>
      </c>
      <c r="G580" s="2">
        <f t="shared" si="10"/>
        <v>17371529.764320001</v>
      </c>
      <c r="H580" s="2">
        <f t="shared" si="11"/>
        <v>0.64999999947849574</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14115.56</v>
      </c>
      <c r="D584" s="1">
        <f>'PR-RAS'!E590</f>
        <v>0</v>
      </c>
      <c r="E584" s="1">
        <v>0</v>
      </c>
      <c r="F584" s="1">
        <v>0</v>
      </c>
      <c r="G584" s="2">
        <f t="shared" si="10"/>
        <v>8229.3714799999998</v>
      </c>
      <c r="H584" s="2">
        <f t="shared" si="11"/>
        <v>0.44000000000050932</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14115.56</v>
      </c>
      <c r="D585" s="1">
        <f>'PR-RAS'!E591</f>
        <v>0</v>
      </c>
      <c r="E585" s="1">
        <v>0</v>
      </c>
      <c r="F585" s="1">
        <v>0</v>
      </c>
      <c r="G585" s="2">
        <f t="shared" si="10"/>
        <v>8243.48704</v>
      </c>
      <c r="H585" s="2">
        <f t="shared" si="11"/>
        <v>0.44000000000050932</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222817403.20999998</v>
      </c>
      <c r="D587" s="1">
        <f>'PR-RAS'!E593</f>
        <v>169582123.93000001</v>
      </c>
      <c r="E587" s="1">
        <v>0</v>
      </c>
      <c r="F587" s="1">
        <v>0</v>
      </c>
      <c r="G587" s="2">
        <f t="shared" si="10"/>
        <v>329321247.52701992</v>
      </c>
      <c r="H587" s="2">
        <f t="shared" si="11"/>
        <v>0.27999997138977051</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50000000</v>
      </c>
      <c r="E588" s="1">
        <v>0</v>
      </c>
      <c r="F588" s="1">
        <v>0</v>
      </c>
      <c r="G588" s="2">
        <f t="shared" si="10"/>
        <v>58700000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50000000</v>
      </c>
      <c r="E589" s="1">
        <v>0</v>
      </c>
      <c r="F589" s="1">
        <v>0</v>
      </c>
      <c r="G589" s="2">
        <f t="shared" si="10"/>
        <v>58800000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4059331.24</v>
      </c>
      <c r="D597" s="1">
        <f>'PR-RAS'!E603</f>
        <v>0</v>
      </c>
      <c r="E597" s="1">
        <v>0</v>
      </c>
      <c r="F597" s="1">
        <v>0</v>
      </c>
      <c r="G597" s="2">
        <f t="shared" si="10"/>
        <v>2419361.4190400001</v>
      </c>
      <c r="H597" s="2">
        <f t="shared" si="11"/>
        <v>0.24000000022351742</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4059331.24</v>
      </c>
      <c r="D598" s="1">
        <f>'PR-RAS'!E604</f>
        <v>0</v>
      </c>
      <c r="E598" s="1">
        <v>0</v>
      </c>
      <c r="F598" s="1">
        <v>0</v>
      </c>
      <c r="G598" s="2">
        <f t="shared" si="10"/>
        <v>2423420.7502799998</v>
      </c>
      <c r="H598" s="2">
        <f t="shared" si="11"/>
        <v>0.24000000022351742</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178493095.32999998</v>
      </c>
      <c r="D599" s="1">
        <f>'PR-RAS'!E605</f>
        <v>82791074.049999997</v>
      </c>
      <c r="E599" s="1">
        <v>0</v>
      </c>
      <c r="F599" s="1">
        <v>0</v>
      </c>
      <c r="G599" s="2">
        <f t="shared" si="10"/>
        <v>205756995.57113996</v>
      </c>
      <c r="H599" s="2">
        <f t="shared" si="11"/>
        <v>0.37999998033046722</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133656027.5</v>
      </c>
      <c r="D600" s="1">
        <f>'PR-RAS'!E606</f>
        <v>82791074.049999997</v>
      </c>
      <c r="E600" s="1">
        <v>0</v>
      </c>
      <c r="F600" s="1">
        <v>0</v>
      </c>
      <c r="G600" s="2">
        <f t="shared" si="10"/>
        <v>179243667.18440002</v>
      </c>
      <c r="H600" s="2">
        <f t="shared" si="11"/>
        <v>0.54999999701976776</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44837067.829999998</v>
      </c>
      <c r="D602" s="1">
        <f>'PR-RAS'!E608</f>
        <v>0</v>
      </c>
      <c r="E602" s="1">
        <v>0</v>
      </c>
      <c r="F602" s="1">
        <v>0</v>
      </c>
      <c r="G602" s="2">
        <f t="shared" si="10"/>
        <v>26947077.765829999</v>
      </c>
      <c r="H602" s="2">
        <f t="shared" si="11"/>
        <v>0.17000000178813934</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40264976.640000001</v>
      </c>
      <c r="D611" s="1">
        <f>'PR-RAS'!E617</f>
        <v>36791049.880000003</v>
      </c>
      <c r="E611" s="1">
        <v>0</v>
      </c>
      <c r="F611" s="1">
        <v>0</v>
      </c>
      <c r="G611" s="2">
        <f t="shared" si="10"/>
        <v>69446716.604000002</v>
      </c>
      <c r="H611" s="2">
        <f t="shared" si="11"/>
        <v>0.47999999672174454</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40264976.640000001</v>
      </c>
      <c r="D612" s="1">
        <f>'PR-RAS'!E618</f>
        <v>36791049.880000003</v>
      </c>
      <c r="E612" s="1">
        <v>0</v>
      </c>
      <c r="F612" s="1">
        <v>0</v>
      </c>
      <c r="G612" s="2">
        <f t="shared" si="10"/>
        <v>69560563.680399999</v>
      </c>
      <c r="H612" s="2">
        <f t="shared" si="11"/>
        <v>0.47999999672174454</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91806575.449999958</v>
      </c>
      <c r="D630" s="1">
        <f>'PR-RAS'!E636</f>
        <v>60300480.050000012</v>
      </c>
      <c r="E630" s="1">
        <v>0</v>
      </c>
      <c r="F630" s="1">
        <v>0</v>
      </c>
      <c r="G630" s="2">
        <f t="shared" si="10"/>
        <v>133604339.86094999</v>
      </c>
      <c r="H630" s="2">
        <f t="shared" si="11"/>
        <v>0.49999997019767761</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342975892.63</v>
      </c>
      <c r="D631" s="1">
        <f>'PR-RAS'!E637</f>
        <v>251169317.18000001</v>
      </c>
      <c r="E631" s="1">
        <v>0</v>
      </c>
      <c r="F631" s="1">
        <v>0</v>
      </c>
      <c r="G631" s="2">
        <f t="shared" si="10"/>
        <v>532548152.00370002</v>
      </c>
      <c r="H631" s="2">
        <f t="shared" si="11"/>
        <v>0.55000001192092896</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1336308582.03</v>
      </c>
      <c r="D633" s="1">
        <f>'PR-RAS'!E639</f>
        <v>1597940023.6599998</v>
      </c>
      <c r="E633" s="1">
        <v>0</v>
      </c>
      <c r="F633" s="1">
        <v>0</v>
      </c>
      <c r="G633" s="2">
        <f t="shared" si="10"/>
        <v>2864343213.7491999</v>
      </c>
      <c r="H633" s="2">
        <f t="shared" si="11"/>
        <v>0.37000012397766113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1277820692.01</v>
      </c>
      <c r="D634" s="1">
        <f>'PR-RAS'!E640</f>
        <v>1470396180.0599999</v>
      </c>
      <c r="E634" s="1">
        <v>0</v>
      </c>
      <c r="F634" s="1">
        <v>0</v>
      </c>
      <c r="G634" s="2">
        <f t="shared" si="10"/>
        <v>2670382061.9982901</v>
      </c>
      <c r="H634" s="2">
        <f t="shared" si="11"/>
        <v>6.9999933242797852E-2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58487890.019999981</v>
      </c>
      <c r="D635" s="1">
        <f>'PR-RAS'!E641</f>
        <v>127543843.5999999</v>
      </c>
      <c r="E635" s="1">
        <v>0</v>
      </c>
      <c r="F635" s="1">
        <v>0</v>
      </c>
      <c r="G635" s="2">
        <f t="shared" si="10"/>
        <v>198806915.95747986</v>
      </c>
      <c r="H635" s="2">
        <f t="shared" si="11"/>
        <v>0.42000007629394531</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124591090.25999999</v>
      </c>
      <c r="D638" s="1">
        <f>'PR-RAS'!E644</f>
        <v>66103198.660000145</v>
      </c>
      <c r="E638" s="1">
        <v>0</v>
      </c>
      <c r="F638" s="1">
        <v>0</v>
      </c>
      <c r="G638" s="2">
        <f t="shared" si="10"/>
        <v>163579999.58846018</v>
      </c>
      <c r="H638" s="2">
        <f t="shared" si="11"/>
        <v>0.59999984502792358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61440644.939999759</v>
      </c>
      <c r="E639" s="1">
        <v>0</v>
      </c>
      <c r="F639" s="1">
        <v>0</v>
      </c>
      <c r="G639" s="2">
        <f t="shared" si="10"/>
        <v>78398262.943439692</v>
      </c>
      <c r="H639" s="2">
        <f t="shared" si="11"/>
        <v>6.0000240802764893E-2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66103200.24000001</v>
      </c>
      <c r="D640" s="1">
        <f>'PR-RAS'!E646</f>
        <v>0</v>
      </c>
      <c r="E640" s="1">
        <v>0</v>
      </c>
      <c r="F640" s="1">
        <v>0</v>
      </c>
      <c r="G640" s="2">
        <f t="shared" si="10"/>
        <v>42239944.953360006</v>
      </c>
      <c r="H640" s="2">
        <f t="shared" si="11"/>
        <v>0.24000000953674316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11530027.810000001</v>
      </c>
      <c r="D642" s="1">
        <f>'PR-RAS'!E649</f>
        <v>43064116.240000002</v>
      </c>
      <c r="E642" s="1">
        <v>0</v>
      </c>
      <c r="F642" s="1">
        <v>0</v>
      </c>
      <c r="G642" s="2">
        <f t="shared" si="10"/>
        <v>62598944.845890008</v>
      </c>
      <c r="H642" s="2">
        <f t="shared" si="11"/>
        <v>0.43000000156462193</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1501083233.6500001</v>
      </c>
      <c r="D643" s="1">
        <f>'PR-RAS'!E650</f>
        <v>7905371395.3699999</v>
      </c>
      <c r="E643" s="1">
        <v>0</v>
      </c>
      <c r="F643" s="1">
        <v>0</v>
      </c>
      <c r="G643" s="2">
        <f t="shared" si="10"/>
        <v>11114192307.658381</v>
      </c>
      <c r="H643" s="2">
        <f t="shared" si="11"/>
        <v>0.71999979019165039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1469549145.22</v>
      </c>
      <c r="D644" s="1">
        <f>'PR-RAS'!E651</f>
        <v>7942557882.7399998</v>
      </c>
      <c r="E644" s="1">
        <v>0</v>
      </c>
      <c r="F644" s="1">
        <v>0</v>
      </c>
      <c r="G644" s="2">
        <f t="shared" si="10"/>
        <v>11159049537.580101</v>
      </c>
      <c r="H644" s="2">
        <f t="shared" si="11"/>
        <v>0.48000025749206543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43064116.24000001</v>
      </c>
      <c r="D645" s="1">
        <f>'PR-RAS'!E652</f>
        <v>5877628.8699998856</v>
      </c>
      <c r="E645" s="1">
        <v>0</v>
      </c>
      <c r="F645" s="1">
        <v>0</v>
      </c>
      <c r="G645" s="2">
        <f t="shared" si="10"/>
        <v>35303676.84311986</v>
      </c>
      <c r="H645" s="2">
        <f t="shared" si="11"/>
        <v>0.37000012397766113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3079</v>
      </c>
      <c r="D646" s="1">
        <f>'PR-RAS'!E653</f>
        <v>2973</v>
      </c>
      <c r="E646" s="1">
        <v>0</v>
      </c>
      <c r="F646" s="1">
        <v>0</v>
      </c>
      <c r="G646" s="2">
        <f t="shared" si="10"/>
        <v>5821.125</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2919</v>
      </c>
      <c r="D648" s="1">
        <f>'PR-RAS'!E655</f>
        <v>2823</v>
      </c>
      <c r="E648" s="1">
        <v>0</v>
      </c>
      <c r="F648" s="1">
        <v>0</v>
      </c>
      <c r="G648" s="2">
        <f t="shared" si="10"/>
        <v>5541.5550000000003</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42257328.539999999</v>
      </c>
      <c r="D650" s="1">
        <f>'PR-RAS'!E657</f>
        <v>51065075.789999999</v>
      </c>
      <c r="E650" s="1">
        <v>0</v>
      </c>
      <c r="F650" s="1">
        <v>0</v>
      </c>
      <c r="G650" s="2">
        <f t="shared" si="10"/>
        <v>93707474.597880006</v>
      </c>
      <c r="H650" s="2">
        <f t="shared" si="11"/>
        <v>0.67000000178813934</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10761302.199999999</v>
      </c>
      <c r="D652" s="1">
        <f>'PR-RAS'!E659</f>
        <v>11695861.92</v>
      </c>
      <c r="E652" s="1">
        <v>0</v>
      </c>
      <c r="F652" s="1">
        <v>0</v>
      </c>
      <c r="G652" s="2">
        <f t="shared" si="10"/>
        <v>22233619.952040002</v>
      </c>
      <c r="H652" s="2">
        <f t="shared" si="11"/>
        <v>0.27999999932944775</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33603.68</v>
      </c>
      <c r="D653" s="1">
        <f>'PR-RAS'!E660</f>
        <v>12258.42</v>
      </c>
      <c r="E653" s="1">
        <v>0</v>
      </c>
      <c r="F653" s="1">
        <v>0</v>
      </c>
      <c r="G653" s="2">
        <f t="shared" si="10"/>
        <v>37894.579040000004</v>
      </c>
      <c r="H653" s="2">
        <f t="shared" si="11"/>
        <v>0.73999999999978172</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6270665.4100000001</v>
      </c>
      <c r="D654" s="1">
        <f>'PR-RAS'!E661</f>
        <v>8963498.2400000002</v>
      </c>
      <c r="E654" s="1">
        <v>0</v>
      </c>
      <c r="F654" s="1">
        <v>0</v>
      </c>
      <c r="G654" s="2">
        <f t="shared" si="10"/>
        <v>15801073.214170001</v>
      </c>
      <c r="H654" s="2">
        <f t="shared" si="11"/>
        <v>0.65000000037252903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119730.49</v>
      </c>
      <c r="D658" s="1">
        <f>'PR-RAS'!E665</f>
        <v>838563.44</v>
      </c>
      <c r="E658" s="1">
        <v>0</v>
      </c>
      <c r="F658" s="1">
        <v>0</v>
      </c>
      <c r="G658" s="2">
        <f t="shared" si="10"/>
        <v>1180535.2920899999</v>
      </c>
      <c r="H658" s="2">
        <f t="shared" si="11"/>
        <v>0.92999999994935934</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3929145.7</v>
      </c>
      <c r="D687" s="1">
        <f>'PR-RAS'!E694</f>
        <v>4034881.65</v>
      </c>
      <c r="E687" s="1">
        <v>0</v>
      </c>
      <c r="F687" s="1">
        <v>0</v>
      </c>
      <c r="G687" s="2">
        <f t="shared" si="10"/>
        <v>8231251.574000001</v>
      </c>
      <c r="H687" s="2">
        <f t="shared" si="11"/>
        <v>0.64999999990686774</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351555.14</v>
      </c>
      <c r="D689" s="1">
        <f>'PR-RAS'!E696</f>
        <v>343118.33</v>
      </c>
      <c r="E689" s="1">
        <v>0</v>
      </c>
      <c r="F689" s="1">
        <v>0</v>
      </c>
      <c r="G689" s="2">
        <f t="shared" si="10"/>
        <v>714000.75839999993</v>
      </c>
      <c r="H689" s="2">
        <f t="shared" si="11"/>
        <v>0.47000000003026798</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51393952.670000002</v>
      </c>
      <c r="D691" s="1">
        <f>'PR-RAS'!E698</f>
        <v>137198871.25</v>
      </c>
      <c r="E691" s="1">
        <v>0</v>
      </c>
      <c r="F691" s="1">
        <v>0</v>
      </c>
      <c r="G691" s="2">
        <f t="shared" si="10"/>
        <v>224796269.66729999</v>
      </c>
      <c r="H691" s="2">
        <f t="shared" si="11"/>
        <v>0.57999999821186066</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471497.59</v>
      </c>
      <c r="D703" s="1">
        <f>'PR-RAS'!E710</f>
        <v>511317.81</v>
      </c>
      <c r="E703" s="1">
        <v>0</v>
      </c>
      <c r="F703" s="1">
        <v>0</v>
      </c>
      <c r="G703" s="2">
        <f t="shared" si="10"/>
        <v>1048881.51342</v>
      </c>
      <c r="H703" s="2">
        <f t="shared" si="11"/>
        <v>0.59999999997671694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618064.93000000005</v>
      </c>
      <c r="D709" s="1">
        <f>'PR-RAS'!E716</f>
        <v>262940.52</v>
      </c>
      <c r="E709" s="1">
        <v>0</v>
      </c>
      <c r="F709" s="1">
        <v>0</v>
      </c>
      <c r="G709" s="2">
        <f t="shared" si="10"/>
        <v>809913.74676000013</v>
      </c>
      <c r="H709" s="2">
        <f t="shared" si="11"/>
        <v>0.54999999993015081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77422.149999999994</v>
      </c>
      <c r="D710" s="1">
        <f>'PR-RAS'!E717</f>
        <v>55747.15</v>
      </c>
      <c r="E710" s="1">
        <v>0</v>
      </c>
      <c r="F710" s="1">
        <v>0</v>
      </c>
      <c r="G710" s="2">
        <f t="shared" si="10"/>
        <v>133941.76305000001</v>
      </c>
      <c r="H710" s="2">
        <f t="shared" si="11"/>
        <v>0.29999999999563443</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1587558.85</v>
      </c>
      <c r="D711" s="1">
        <f>'PR-RAS'!E718</f>
        <v>1527860.59</v>
      </c>
      <c r="E711" s="1">
        <v>0</v>
      </c>
      <c r="F711" s="1">
        <v>0</v>
      </c>
      <c r="G711" s="2">
        <f t="shared" si="10"/>
        <v>3296728.8213</v>
      </c>
      <c r="H711" s="2">
        <f t="shared" si="11"/>
        <v>0.55999999982304871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53049.58</v>
      </c>
      <c r="D712" s="1">
        <f>'PR-RAS'!E719</f>
        <v>53263.62</v>
      </c>
      <c r="E712" s="1">
        <v>0</v>
      </c>
      <c r="F712" s="1">
        <v>0</v>
      </c>
      <c r="G712" s="2">
        <f t="shared" si="10"/>
        <v>113459.11902</v>
      </c>
      <c r="H712" s="2">
        <f t="shared" si="11"/>
        <v>0.79999999999563443</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95742.34</v>
      </c>
      <c r="D713" s="1">
        <f>'PR-RAS'!E720</f>
        <v>15365.52</v>
      </c>
      <c r="E713" s="1">
        <v>0</v>
      </c>
      <c r="F713" s="1">
        <v>0</v>
      </c>
      <c r="G713" s="2">
        <f t="shared" si="10"/>
        <v>90049.046560000003</v>
      </c>
      <c r="H713" s="2">
        <f t="shared" si="11"/>
        <v>0.81999999999607098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8580.5300000000007</v>
      </c>
      <c r="D714" s="1">
        <f>'PR-RAS'!E721</f>
        <v>69091.429999999993</v>
      </c>
      <c r="E714" s="1">
        <v>0</v>
      </c>
      <c r="F714" s="1">
        <v>0</v>
      </c>
      <c r="G714" s="2">
        <f t="shared" si="10"/>
        <v>104642.29706999999</v>
      </c>
      <c r="H714" s="2">
        <f t="shared" si="11"/>
        <v>0.89999999999236024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254848.15</v>
      </c>
      <c r="D715" s="1">
        <f>'PR-RAS'!E722</f>
        <v>359782.81</v>
      </c>
      <c r="E715" s="1">
        <v>0</v>
      </c>
      <c r="F715" s="1">
        <v>0</v>
      </c>
      <c r="G715" s="2">
        <f t="shared" si="10"/>
        <v>695731.43177999998</v>
      </c>
      <c r="H715" s="2">
        <f t="shared" si="11"/>
        <v>0.33999999999650754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10003.98</v>
      </c>
      <c r="D716" s="1">
        <f>'PR-RAS'!E723</f>
        <v>9887.6200000000008</v>
      </c>
      <c r="E716" s="1">
        <v>0</v>
      </c>
      <c r="F716" s="1">
        <v>0</v>
      </c>
      <c r="G716" s="2">
        <f t="shared" si="10"/>
        <v>21292.1423</v>
      </c>
      <c r="H716" s="2">
        <f t="shared" si="11"/>
        <v>0.3999999999996362</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14549.39</v>
      </c>
      <c r="D717" s="1">
        <f>'PR-RAS'!E724</f>
        <v>2.66</v>
      </c>
      <c r="E717" s="1">
        <v>0</v>
      </c>
      <c r="F717" s="1">
        <v>0</v>
      </c>
      <c r="G717" s="2">
        <f t="shared" si="10"/>
        <v>10421.172359999999</v>
      </c>
      <c r="H717" s="2">
        <f t="shared" si="11"/>
        <v>0.72999999999941778</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3501795.05</v>
      </c>
      <c r="D718" s="1">
        <f>'PR-RAS'!E725</f>
        <v>3430066.24</v>
      </c>
      <c r="E718" s="1">
        <v>0</v>
      </c>
      <c r="F718" s="1">
        <v>0</v>
      </c>
      <c r="G718" s="2">
        <f t="shared" si="10"/>
        <v>7429502.0390100004</v>
      </c>
      <c r="H718" s="2">
        <f t="shared" si="11"/>
        <v>0.2900000000372529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131367.76999999999</v>
      </c>
      <c r="D719" s="1">
        <f>'PR-RAS'!E726</f>
        <v>175711.4</v>
      </c>
      <c r="E719" s="1">
        <v>0</v>
      </c>
      <c r="F719" s="1">
        <v>0</v>
      </c>
      <c r="G719" s="2">
        <f t="shared" si="10"/>
        <v>346643.62925999996</v>
      </c>
      <c r="H719" s="2">
        <f t="shared" si="11"/>
        <v>0.63000000000465661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804558.34</v>
      </c>
      <c r="E728" s="1">
        <v>0</v>
      </c>
      <c r="F728" s="1">
        <v>0</v>
      </c>
      <c r="G728" s="2">
        <f t="shared" si="10"/>
        <v>1169827.8263599998</v>
      </c>
      <c r="H728" s="2">
        <f t="shared" si="11"/>
        <v>0.33999999996740371</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5548668.5</v>
      </c>
      <c r="D735" s="1">
        <f>'PR-RAS'!E742</f>
        <v>4723738.62</v>
      </c>
      <c r="E735" s="1">
        <v>0</v>
      </c>
      <c r="F735" s="1">
        <v>0</v>
      </c>
      <c r="G735" s="2">
        <f t="shared" si="10"/>
        <v>11007170.973160001</v>
      </c>
      <c r="H735" s="2">
        <f t="shared" si="11"/>
        <v>0.87999999988824129</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163706.19</v>
      </c>
      <c r="D738" s="1">
        <f>'PR-RAS'!E745</f>
        <v>0</v>
      </c>
      <c r="E738" s="1">
        <v>0</v>
      </c>
      <c r="F738" s="1">
        <v>0</v>
      </c>
      <c r="G738" s="2">
        <f t="shared" si="10"/>
        <v>120651.46203</v>
      </c>
      <c r="H738" s="2">
        <f t="shared" si="11"/>
        <v>0.19000000000232831</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104295.45</v>
      </c>
      <c r="D752" s="1">
        <f>'PR-RAS'!E759</f>
        <v>343028.79</v>
      </c>
      <c r="E752" s="1">
        <v>0</v>
      </c>
      <c r="F752" s="1">
        <v>0</v>
      </c>
      <c r="G752" s="2">
        <f t="shared" si="10"/>
        <v>593555.12552999996</v>
      </c>
      <c r="H752" s="2">
        <f t="shared" si="11"/>
        <v>0.66000000001804437</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1572823.34</v>
      </c>
      <c r="D753" s="1">
        <f>'PR-RAS'!E760</f>
        <v>1984079.3</v>
      </c>
      <c r="E753" s="1">
        <v>0</v>
      </c>
      <c r="F753" s="1">
        <v>0</v>
      </c>
      <c r="G753" s="2">
        <f t="shared" si="10"/>
        <v>4166818.4188800002</v>
      </c>
      <c r="H753" s="2">
        <f t="shared" si="11"/>
        <v>0.64000000013038516</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1335198.2</v>
      </c>
      <c r="D754" s="1">
        <f>'PR-RAS'!E761</f>
        <v>15440807.470000001</v>
      </c>
      <c r="E754" s="1">
        <v>0</v>
      </c>
      <c r="F754" s="1">
        <v>0</v>
      </c>
      <c r="G754" s="2">
        <f t="shared" si="10"/>
        <v>24259260.29442</v>
      </c>
      <c r="H754" s="2">
        <f t="shared" si="11"/>
        <v>0.67000000062398612</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47648.81</v>
      </c>
      <c r="D756" s="1">
        <f>'PR-RAS'!E763</f>
        <v>0</v>
      </c>
      <c r="E756" s="1">
        <v>0</v>
      </c>
      <c r="F756" s="1">
        <v>0</v>
      </c>
      <c r="G756" s="2">
        <f t="shared" si="10"/>
        <v>35974.851549999999</v>
      </c>
      <c r="H756" s="2">
        <f t="shared" si="11"/>
        <v>0.19000000000232831</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5666.09</v>
      </c>
      <c r="E760" s="1">
        <v>0</v>
      </c>
      <c r="F760" s="1">
        <v>0</v>
      </c>
      <c r="G760" s="2">
        <f t="shared" si="10"/>
        <v>8601.1246200000005</v>
      </c>
      <c r="H760" s="2">
        <f t="shared" si="11"/>
        <v>9.0000000000145519E-2</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4400.45</v>
      </c>
      <c r="D785" s="1">
        <f>'PR-RAS'!E792</f>
        <v>321.07</v>
      </c>
      <c r="E785" s="1">
        <v>0</v>
      </c>
      <c r="F785" s="1">
        <v>0</v>
      </c>
      <c r="G785" s="2">
        <f t="shared" si="10"/>
        <v>3953.3905600000003</v>
      </c>
      <c r="H785" s="2">
        <f t="shared" si="11"/>
        <v>0.51999999999981128</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7040.23</v>
      </c>
      <c r="D791" s="1">
        <f>'PR-RAS'!E798</f>
        <v>0</v>
      </c>
      <c r="E791" s="1">
        <v>0</v>
      </c>
      <c r="F791" s="1">
        <v>0</v>
      </c>
      <c r="G791" s="2">
        <f t="shared" si="10"/>
        <v>5561.7816999999995</v>
      </c>
      <c r="H791" s="2">
        <f t="shared" si="11"/>
        <v>0.22999999999956344</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922000.92</v>
      </c>
      <c r="E792" s="1">
        <v>0</v>
      </c>
      <c r="F792" s="1">
        <v>0</v>
      </c>
      <c r="G792" s="2">
        <f t="shared" si="10"/>
        <v>1458605.4554400002</v>
      </c>
      <c r="H792" s="2">
        <f t="shared" si="11"/>
        <v>7.9999999958090484E-2</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1012649.09</v>
      </c>
      <c r="E799" s="1">
        <v>0</v>
      </c>
      <c r="F799" s="1">
        <v>0</v>
      </c>
      <c r="G799" s="2">
        <f t="shared" si="10"/>
        <v>1616187.9476400001</v>
      </c>
      <c r="H799" s="2">
        <f t="shared" si="11"/>
        <v>8.999999996740371E-2</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506341.18</v>
      </c>
      <c r="E800" s="1">
        <v>0</v>
      </c>
      <c r="F800" s="1">
        <v>0</v>
      </c>
      <c r="G800" s="2">
        <f t="shared" si="10"/>
        <v>809133.20564000006</v>
      </c>
      <c r="H800" s="2">
        <f t="shared" si="11"/>
        <v>0.17999999999301508</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10587397.970000001</v>
      </c>
      <c r="D809" s="1">
        <f>'PR-RAS'!E816</f>
        <v>9552623.5899999999</v>
      </c>
      <c r="E809" s="1">
        <v>0</v>
      </c>
      <c r="F809" s="1">
        <v>0</v>
      </c>
      <c r="G809" s="2">
        <f t="shared" si="10"/>
        <v>23991657.281199999</v>
      </c>
      <c r="H809" s="2">
        <f t="shared" si="11"/>
        <v>0.43999999947845936</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8172586.0999999996</v>
      </c>
      <c r="D811" s="1">
        <f>'PR-RAS'!E818</f>
        <v>10027998.43</v>
      </c>
      <c r="E811" s="1">
        <v>0</v>
      </c>
      <c r="F811" s="1">
        <v>0</v>
      </c>
      <c r="G811" s="2">
        <f t="shared" si="18"/>
        <v>22865152.197600003</v>
      </c>
      <c r="H811" s="2">
        <f t="shared" si="19"/>
        <v>0.52999999932944775</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4942227.29</v>
      </c>
      <c r="D812" s="1">
        <f>'PR-RAS'!E819</f>
        <v>5459624.6299999999</v>
      </c>
      <c r="E812" s="1">
        <v>0</v>
      </c>
      <c r="F812" s="1">
        <v>0</v>
      </c>
      <c r="G812" s="2">
        <f t="shared" si="18"/>
        <v>12863657.482050002</v>
      </c>
      <c r="H812" s="2">
        <f t="shared" si="19"/>
        <v>0.66000000014901161</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69625748.780000001</v>
      </c>
      <c r="D816" s="1">
        <f>'PR-RAS'!E823</f>
        <v>47450709.280000001</v>
      </c>
      <c r="E816" s="1">
        <v>0</v>
      </c>
      <c r="F816" s="1">
        <v>0</v>
      </c>
      <c r="G816" s="2">
        <f t="shared" si="18"/>
        <v>134089641.3821</v>
      </c>
      <c r="H816" s="2">
        <f t="shared" si="19"/>
        <v>0.5</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11137258.67</v>
      </c>
      <c r="D817" s="1">
        <f>'PR-RAS'!E824</f>
        <v>10236493.880000001</v>
      </c>
      <c r="E817" s="1">
        <v>0</v>
      </c>
      <c r="F817" s="1">
        <v>0</v>
      </c>
      <c r="G817" s="2">
        <f t="shared" si="18"/>
        <v>25793961.086879998</v>
      </c>
      <c r="H817" s="2">
        <f t="shared" si="19"/>
        <v>0.44999999925494194</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546748.29</v>
      </c>
      <c r="D818" s="1">
        <f>'PR-RAS'!E825</f>
        <v>461759.08</v>
      </c>
      <c r="E818" s="1">
        <v>0</v>
      </c>
      <c r="F818" s="1">
        <v>0</v>
      </c>
      <c r="G818" s="2">
        <f t="shared" si="18"/>
        <v>1201207.6896500001</v>
      </c>
      <c r="H818" s="2">
        <f t="shared" si="19"/>
        <v>0.37000000005355105</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1090977.5</v>
      </c>
      <c r="D819" s="1">
        <f>'PR-RAS'!E826</f>
        <v>785028.98</v>
      </c>
      <c r="E819" s="1">
        <v>0</v>
      </c>
      <c r="F819" s="1">
        <v>0</v>
      </c>
      <c r="G819" s="2">
        <f t="shared" si="18"/>
        <v>2176727.0062799999</v>
      </c>
      <c r="H819" s="2">
        <f t="shared" si="19"/>
        <v>0.52000000001862645</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8945093.7200000007</v>
      </c>
      <c r="D821" s="1">
        <f>'PR-RAS'!E828</f>
        <v>1947626.04</v>
      </c>
      <c r="E821" s="1">
        <v>0</v>
      </c>
      <c r="F821" s="1">
        <v>0</v>
      </c>
      <c r="G821" s="2">
        <f t="shared" si="18"/>
        <v>10529083.556</v>
      </c>
      <c r="H821" s="2">
        <f t="shared" si="19"/>
        <v>0.31999999936670065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2255.1799999999998</v>
      </c>
      <c r="E822" s="1">
        <v>0</v>
      </c>
      <c r="F822" s="1">
        <v>0</v>
      </c>
      <c r="G822" s="2">
        <f t="shared" si="18"/>
        <v>3703.0055599999996</v>
      </c>
      <c r="H822" s="2">
        <f t="shared" si="19"/>
        <v>0.17999999999983629</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35493663.829999998</v>
      </c>
      <c r="D823" s="1">
        <f>'PR-RAS'!E830</f>
        <v>49916128.990000002</v>
      </c>
      <c r="E823" s="1">
        <v>0</v>
      </c>
      <c r="F823" s="1">
        <v>0</v>
      </c>
      <c r="G823" s="2">
        <f t="shared" si="18"/>
        <v>111237907.72781999</v>
      </c>
      <c r="H823" s="2">
        <f t="shared" si="19"/>
        <v>0.17999999970197678</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3780860.71</v>
      </c>
      <c r="D834" s="1">
        <f>'PR-RAS'!E841</f>
        <v>1244954.51</v>
      </c>
      <c r="E834" s="1">
        <v>0</v>
      </c>
      <c r="F834" s="1">
        <v>0</v>
      </c>
      <c r="G834" s="2">
        <f t="shared" si="18"/>
        <v>5223551.1850899998</v>
      </c>
      <c r="H834" s="2">
        <f t="shared" si="19"/>
        <v>0.78000000002793968</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6544031.04</v>
      </c>
      <c r="E835" s="1">
        <v>0</v>
      </c>
      <c r="F835" s="1">
        <v>0</v>
      </c>
      <c r="G835" s="2">
        <f t="shared" si="18"/>
        <v>10915443.77472</v>
      </c>
      <c r="H835" s="2">
        <f t="shared" si="19"/>
        <v>4.0000000037252903E-2</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26810.69</v>
      </c>
      <c r="D839" s="1">
        <f>'PR-RAS'!E846</f>
        <v>27211.439999999999</v>
      </c>
      <c r="E839" s="1">
        <v>0</v>
      </c>
      <c r="F839" s="1">
        <v>0</v>
      </c>
      <c r="G839" s="2">
        <f t="shared" si="18"/>
        <v>68073.73165999999</v>
      </c>
      <c r="H839" s="2">
        <f t="shared" si="19"/>
        <v>0.75</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53089.120000000003</v>
      </c>
      <c r="D843" s="1">
        <f>'PR-RAS'!E850</f>
        <v>65554.61</v>
      </c>
      <c r="E843" s="1">
        <v>0</v>
      </c>
      <c r="F843" s="1">
        <v>0</v>
      </c>
      <c r="G843" s="2">
        <f t="shared" si="18"/>
        <v>155095.00227999999</v>
      </c>
      <c r="H843" s="2">
        <f t="shared" si="19"/>
        <v>0.51000000000203727</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26544.560000000001</v>
      </c>
      <c r="E844" s="1">
        <v>0</v>
      </c>
      <c r="F844" s="1">
        <v>0</v>
      </c>
      <c r="G844" s="2">
        <f t="shared" si="18"/>
        <v>44754.12816</v>
      </c>
      <c r="H844" s="2">
        <f t="shared" si="19"/>
        <v>0.43999999999869033</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1176117.3500000001</v>
      </c>
      <c r="D872" s="1">
        <f>'PR-RAS'!E879</f>
        <v>0</v>
      </c>
      <c r="E872" s="1">
        <v>0</v>
      </c>
      <c r="F872" s="1">
        <v>0</v>
      </c>
      <c r="G872" s="2">
        <f t="shared" si="18"/>
        <v>1024398.2118500001</v>
      </c>
      <c r="H872" s="2">
        <f t="shared" si="19"/>
        <v>0.35000000009313226</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39816842.520000003</v>
      </c>
      <c r="D879" s="1">
        <f>'PR-RAS'!E886</f>
        <v>49622000</v>
      </c>
      <c r="E879" s="1">
        <v>0</v>
      </c>
      <c r="F879" s="1">
        <v>0</v>
      </c>
      <c r="G879" s="2">
        <f t="shared" si="18"/>
        <v>122095419.73256001</v>
      </c>
      <c r="H879" s="2">
        <f t="shared" si="19"/>
        <v>0.47999999672174454</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65554.61</v>
      </c>
      <c r="D912" s="1">
        <f>'PR-RAS'!E919</f>
        <v>0</v>
      </c>
      <c r="E912" s="1">
        <v>0</v>
      </c>
      <c r="F912" s="1">
        <v>0</v>
      </c>
      <c r="G912" s="2">
        <f t="shared" si="18"/>
        <v>59720.249710000004</v>
      </c>
      <c r="H912" s="2">
        <f t="shared" si="19"/>
        <v>0.38999999999941792</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4058136.74</v>
      </c>
      <c r="D945" s="1">
        <f>'PR-RAS'!E952</f>
        <v>0</v>
      </c>
      <c r="E945" s="1">
        <v>0</v>
      </c>
      <c r="F945" s="1">
        <v>0</v>
      </c>
      <c r="G945" s="2">
        <f t="shared" si="18"/>
        <v>3830881.08256</v>
      </c>
      <c r="H945" s="2">
        <f t="shared" si="19"/>
        <v>0.25999999977648258</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53089123.369999997</v>
      </c>
      <c r="D946" s="1">
        <f>'PR-RAS'!E953</f>
        <v>0</v>
      </c>
      <c r="E946" s="1">
        <v>0</v>
      </c>
      <c r="F946" s="1">
        <v>0</v>
      </c>
      <c r="G946" s="2">
        <f t="shared" si="18"/>
        <v>50169221.584649995</v>
      </c>
      <c r="H946" s="2">
        <f t="shared" si="19"/>
        <v>0.36999999731779099</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48569082.469999999</v>
      </c>
      <c r="D947" s="1">
        <f>'PR-RAS'!E954</f>
        <v>42725220.530000001</v>
      </c>
      <c r="E947" s="1">
        <v>0</v>
      </c>
      <c r="F947" s="1">
        <v>0</v>
      </c>
      <c r="G947" s="2">
        <f t="shared" si="18"/>
        <v>126782469.25938</v>
      </c>
      <c r="H947" s="2">
        <f t="shared" si="19"/>
        <v>0.93999999761581421</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40264976.640000001</v>
      </c>
      <c r="D961" s="1">
        <f>'PR-RAS'!E968</f>
        <v>36791049.880000003</v>
      </c>
      <c r="E961" s="1">
        <v>0</v>
      </c>
      <c r="F961" s="1">
        <v>0</v>
      </c>
      <c r="G961" s="2">
        <f t="shared" si="18"/>
        <v>109293193.344</v>
      </c>
      <c r="H961" s="2">
        <f t="shared" si="19"/>
        <v>0.47999999672174454</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40065853.460000001</v>
      </c>
      <c r="D979" s="1">
        <f>'PR-RAS'!E988</f>
        <v>32942112.23</v>
      </c>
      <c r="E979" s="1">
        <v>0</v>
      </c>
      <c r="F979" s="1">
        <v>0</v>
      </c>
      <c r="G979" s="2">
        <f t="shared" si="18"/>
        <v>103619176.20576</v>
      </c>
      <c r="H979" s="2">
        <f t="shared" si="19"/>
        <v>0.69000000134110451</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2866074371.02</v>
      </c>
      <c r="D984" s="6">
        <f>BILANCA!E6</f>
        <v>3060564800.4200001</v>
      </c>
      <c r="E984" s="6">
        <v>0</v>
      </c>
      <c r="F984" s="6">
        <v>0</v>
      </c>
      <c r="G984" s="7">
        <f t="shared" ref="G984:G1241" si="22">B984/1000*C984+B984/500*D984</f>
        <v>8987203.9718600009</v>
      </c>
      <c r="H984" s="7">
        <f t="shared" si="19"/>
        <v>0.44000005722045898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2167334900.8400002</v>
      </c>
      <c r="D985" s="1">
        <f>BILANCA!E7</f>
        <v>2257324742.7199998</v>
      </c>
      <c r="E985" s="1">
        <v>0</v>
      </c>
      <c r="F985" s="1">
        <v>0</v>
      </c>
      <c r="G985" s="2">
        <f t="shared" si="22"/>
        <v>13363968.77256</v>
      </c>
      <c r="H985" s="2">
        <f t="shared" si="19"/>
        <v>0.44000005722045898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223023133.49000004</v>
      </c>
      <c r="D986" s="1">
        <f>BILANCA!E8</f>
        <v>236777609</v>
      </c>
      <c r="E986" s="1">
        <v>0</v>
      </c>
      <c r="F986" s="1">
        <v>0</v>
      </c>
      <c r="G986" s="2">
        <f t="shared" si="22"/>
        <v>2089735.0544700003</v>
      </c>
      <c r="H986" s="2">
        <f t="shared" si="19"/>
        <v>0.49000003933906555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211033013.08000001</v>
      </c>
      <c r="D987" s="1">
        <f>BILANCA!E9</f>
        <v>224533706.16999999</v>
      </c>
      <c r="E987" s="1">
        <v>0</v>
      </c>
      <c r="F987" s="1">
        <v>0</v>
      </c>
      <c r="G987" s="2">
        <f t="shared" si="22"/>
        <v>2640401.7016799999</v>
      </c>
      <c r="H987" s="2">
        <f t="shared" si="19"/>
        <v>0.25</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30440793.640000001</v>
      </c>
      <c r="D988" s="1">
        <f>BILANCA!E10</f>
        <v>32404107.16</v>
      </c>
      <c r="E988" s="1">
        <v>0</v>
      </c>
      <c r="F988" s="1">
        <v>0</v>
      </c>
      <c r="G988" s="2">
        <f t="shared" si="22"/>
        <v>476245.03980000003</v>
      </c>
      <c r="H988" s="2">
        <f t="shared" si="19"/>
        <v>0.51999999955296516</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18450673.23</v>
      </c>
      <c r="D989" s="1">
        <f>BILANCA!E11</f>
        <v>20160204.329999998</v>
      </c>
      <c r="E989" s="1">
        <v>0</v>
      </c>
      <c r="F989" s="1">
        <v>0</v>
      </c>
      <c r="G989" s="2">
        <f t="shared" si="22"/>
        <v>352626.49133999995</v>
      </c>
      <c r="H989" s="2">
        <f t="shared" si="19"/>
        <v>0.55999999865889549</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1056752834.1800001</v>
      </c>
      <c r="D990" s="1">
        <f>BILANCA!E12</f>
        <v>1261952523.1900001</v>
      </c>
      <c r="E990" s="1">
        <v>0</v>
      </c>
      <c r="F990" s="1">
        <v>0</v>
      </c>
      <c r="G990" s="2">
        <f t="shared" si="22"/>
        <v>25064605.16392</v>
      </c>
      <c r="H990" s="2">
        <f t="shared" si="19"/>
        <v>0.37000012397766113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1046034400.89</v>
      </c>
      <c r="D991" s="1">
        <f>BILANCA!E13</f>
        <v>1252668264.97</v>
      </c>
      <c r="E991" s="1">
        <v>0</v>
      </c>
      <c r="F991" s="1">
        <v>0</v>
      </c>
      <c r="G991" s="2">
        <f t="shared" si="22"/>
        <v>28410967.446640003</v>
      </c>
      <c r="H991" s="2">
        <f t="shared" si="19"/>
        <v>0.13999998569488525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177679622.53999999</v>
      </c>
      <c r="D992" s="1">
        <f>BILANCA!E14</f>
        <v>241409651.13</v>
      </c>
      <c r="E992" s="1">
        <v>0</v>
      </c>
      <c r="F992" s="1">
        <v>0</v>
      </c>
      <c r="G992" s="2">
        <f t="shared" si="22"/>
        <v>5944490.3231999995</v>
      </c>
      <c r="H992" s="2">
        <f t="shared" si="19"/>
        <v>0.59000000357627869</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967329018.28999996</v>
      </c>
      <c r="D993" s="1">
        <f>BILANCA!E15</f>
        <v>1076417238.73</v>
      </c>
      <c r="E993" s="1">
        <v>0</v>
      </c>
      <c r="F993" s="1">
        <v>0</v>
      </c>
      <c r="G993" s="2">
        <f t="shared" si="22"/>
        <v>31201634.9575</v>
      </c>
      <c r="H993" s="2">
        <f t="shared" si="19"/>
        <v>0.55999994277954102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109550565.19</v>
      </c>
      <c r="D994" s="1">
        <f>BILANCA!E16</f>
        <v>251509452.06</v>
      </c>
      <c r="E994" s="1">
        <v>0</v>
      </c>
      <c r="F994" s="1">
        <v>0</v>
      </c>
      <c r="G994" s="2">
        <f t="shared" si="22"/>
        <v>6738264.1624100003</v>
      </c>
      <c r="H994" s="2">
        <f t="shared" si="19"/>
        <v>0.25</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62063565.009999998</v>
      </c>
      <c r="D995" s="1">
        <f>BILANCA!E17</f>
        <v>71007596.799999997</v>
      </c>
      <c r="E995" s="1">
        <v>0</v>
      </c>
      <c r="F995" s="1">
        <v>0</v>
      </c>
      <c r="G995" s="2">
        <f t="shared" si="22"/>
        <v>2448945.1033199998</v>
      </c>
      <c r="H995" s="2">
        <f t="shared" si="19"/>
        <v>0.21000000089406967</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270588370.13999999</v>
      </c>
      <c r="D996" s="1">
        <f>BILANCA!E18</f>
        <v>387675673.75</v>
      </c>
      <c r="E996" s="1">
        <v>0</v>
      </c>
      <c r="F996" s="1">
        <v>0</v>
      </c>
      <c r="G996" s="2">
        <f t="shared" si="22"/>
        <v>13597216.329319999</v>
      </c>
      <c r="H996" s="2">
        <f t="shared" si="19"/>
        <v>0.38999998569488525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8593074.9499999955</v>
      </c>
      <c r="D997" s="1">
        <f>BILANCA!E19</f>
        <v>7217233.2299999893</v>
      </c>
      <c r="E997" s="1">
        <v>0</v>
      </c>
      <c r="F997" s="1">
        <v>0</v>
      </c>
      <c r="G997" s="2">
        <f t="shared" si="22"/>
        <v>322385.57973999967</v>
      </c>
      <c r="H997" s="2">
        <f t="shared" si="19"/>
        <v>0.2799999937415123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26450612.059999999</v>
      </c>
      <c r="D998" s="1">
        <f>BILANCA!E20</f>
        <v>26556871.77</v>
      </c>
      <c r="E998" s="1">
        <v>0</v>
      </c>
      <c r="F998" s="1">
        <v>0</v>
      </c>
      <c r="G998" s="2">
        <f t="shared" si="22"/>
        <v>1193465.334</v>
      </c>
      <c r="H998" s="2">
        <f t="shared" si="19"/>
        <v>0.28999999910593033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4020831.97</v>
      </c>
      <c r="D999" s="1">
        <f>BILANCA!E21</f>
        <v>3883911.01</v>
      </c>
      <c r="E999" s="1">
        <v>0</v>
      </c>
      <c r="F999" s="1">
        <v>0</v>
      </c>
      <c r="G999" s="2">
        <f t="shared" si="22"/>
        <v>188618.46383999998</v>
      </c>
      <c r="H999" s="2">
        <f t="shared" si="19"/>
        <v>3.9999999571591616E-2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2015954.69</v>
      </c>
      <c r="D1000" s="1">
        <f>BILANCA!E22</f>
        <v>2291747.65</v>
      </c>
      <c r="E1000" s="1">
        <v>0</v>
      </c>
      <c r="F1000" s="1">
        <v>0</v>
      </c>
      <c r="G1000" s="2">
        <f t="shared" si="22"/>
        <v>112190.64983000001</v>
      </c>
      <c r="H1000" s="2">
        <f t="shared" si="19"/>
        <v>0.66000000014901161</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45992.97</v>
      </c>
      <c r="D1001" s="1">
        <f>BILANCA!E23</f>
        <v>45992.97</v>
      </c>
      <c r="E1001" s="1">
        <v>0</v>
      </c>
      <c r="F1001" s="1">
        <v>0</v>
      </c>
      <c r="G1001" s="2">
        <f t="shared" si="22"/>
        <v>2483.6203799999998</v>
      </c>
      <c r="H1001" s="2">
        <f t="shared" si="19"/>
        <v>5.9999999997671694E-2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661069.46</v>
      </c>
      <c r="D1002" s="1">
        <f>BILANCA!E24</f>
        <v>819734.72</v>
      </c>
      <c r="E1002" s="1">
        <v>0</v>
      </c>
      <c r="F1002" s="1">
        <v>0</v>
      </c>
      <c r="G1002" s="2">
        <f t="shared" si="22"/>
        <v>43710.239099999999</v>
      </c>
      <c r="H1002" s="2">
        <f t="shared" si="19"/>
        <v>0.73999999999068677</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31463.23</v>
      </c>
      <c r="D1003" s="1">
        <f>BILANCA!E25</f>
        <v>30009.94</v>
      </c>
      <c r="E1003" s="1">
        <v>0</v>
      </c>
      <c r="F1003" s="1">
        <v>0</v>
      </c>
      <c r="G1003" s="2">
        <f t="shared" si="22"/>
        <v>1829.6622</v>
      </c>
      <c r="H1003" s="2">
        <f t="shared" si="19"/>
        <v>0.29000000000087311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8847044.3900000006</v>
      </c>
      <c r="D1004" s="1">
        <f>BILANCA!E26</f>
        <v>8566556.9499999993</v>
      </c>
      <c r="E1004" s="1">
        <v>0</v>
      </c>
      <c r="F1004" s="1">
        <v>0</v>
      </c>
      <c r="G1004" s="2">
        <f t="shared" si="22"/>
        <v>545583.32409000001</v>
      </c>
      <c r="H1004" s="2">
        <f t="shared" si="19"/>
        <v>0.44000000134110451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33479893.82</v>
      </c>
      <c r="D1006" s="1">
        <f>BILANCA!E28</f>
        <v>34977591.780000001</v>
      </c>
      <c r="E1006" s="1">
        <v>0</v>
      </c>
      <c r="F1006" s="1">
        <v>0</v>
      </c>
      <c r="G1006" s="2">
        <f t="shared" si="22"/>
        <v>2379006.7797400001</v>
      </c>
      <c r="H1006" s="2">
        <f t="shared" si="19"/>
        <v>0.39999999850988388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737245.33000000007</v>
      </c>
      <c r="D1007" s="1">
        <f>BILANCA!E29</f>
        <v>606359.86000000127</v>
      </c>
      <c r="E1007" s="1">
        <v>0</v>
      </c>
      <c r="F1007" s="1">
        <v>0</v>
      </c>
      <c r="G1007" s="2">
        <f t="shared" si="22"/>
        <v>46799.16120000006</v>
      </c>
      <c r="H1007" s="2">
        <f t="shared" si="19"/>
        <v>0.4699999988079071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14569450.58</v>
      </c>
      <c r="D1008" s="1">
        <f>BILANCA!E30</f>
        <v>14568911.9</v>
      </c>
      <c r="E1008" s="1">
        <v>0</v>
      </c>
      <c r="F1008" s="1">
        <v>0</v>
      </c>
      <c r="G1008" s="2">
        <f t="shared" si="22"/>
        <v>1092681.8595000003</v>
      </c>
      <c r="H1008" s="2">
        <f t="shared" si="19"/>
        <v>0.51999999955296516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13832205.25</v>
      </c>
      <c r="D1012" s="1">
        <f>BILANCA!E34</f>
        <v>13962552.039999999</v>
      </c>
      <c r="E1012" s="1">
        <v>0</v>
      </c>
      <c r="F1012" s="1">
        <v>0</v>
      </c>
      <c r="G1012" s="2">
        <f t="shared" si="22"/>
        <v>1210961.9705700001</v>
      </c>
      <c r="H1012" s="2">
        <f t="shared" si="19"/>
        <v>0.28999999910593033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267512</v>
      </c>
      <c r="D1013" s="1">
        <f>BILANCA!E35</f>
        <v>267511.98</v>
      </c>
      <c r="E1013" s="1">
        <v>0</v>
      </c>
      <c r="F1013" s="1">
        <v>0</v>
      </c>
      <c r="G1013" s="2">
        <f t="shared" si="22"/>
        <v>24076.078799999999</v>
      </c>
      <c r="H1013" s="2">
        <f t="shared" si="19"/>
        <v>2.0000000018626451E-2</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267512</v>
      </c>
      <c r="D1015" s="1">
        <f>BILANCA!E37</f>
        <v>267511.98</v>
      </c>
      <c r="E1015" s="1">
        <v>0</v>
      </c>
      <c r="F1015" s="1">
        <v>0</v>
      </c>
      <c r="G1015" s="2">
        <f t="shared" si="22"/>
        <v>25681.150719999998</v>
      </c>
      <c r="H1015" s="2">
        <f t="shared" si="19"/>
        <v>2.0000000018626451E-2</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1120601.0100000016</v>
      </c>
      <c r="D1023" s="1">
        <f>BILANCA!E45</f>
        <v>1193153.1499999985</v>
      </c>
      <c r="E1023" s="1">
        <v>0</v>
      </c>
      <c r="F1023" s="1">
        <v>0</v>
      </c>
      <c r="G1023" s="2">
        <f t="shared" si="22"/>
        <v>140276.29239999995</v>
      </c>
      <c r="H1023" s="2">
        <f t="shared" si="19"/>
        <v>0.16000000014901161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8679927.9900000002</v>
      </c>
      <c r="D1025" s="1">
        <f>BILANCA!E47</f>
        <v>9154496.4700000007</v>
      </c>
      <c r="E1025" s="1">
        <v>0</v>
      </c>
      <c r="F1025" s="1">
        <v>0</v>
      </c>
      <c r="G1025" s="2">
        <f t="shared" si="22"/>
        <v>1133534.6790600002</v>
      </c>
      <c r="H1025" s="2">
        <f t="shared" si="19"/>
        <v>0.48000000044703484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15806545.789999999</v>
      </c>
      <c r="D1026" s="1">
        <f>BILANCA!E48</f>
        <v>15851443.6</v>
      </c>
      <c r="E1026" s="1">
        <v>0</v>
      </c>
      <c r="F1026" s="1">
        <v>0</v>
      </c>
      <c r="G1026" s="2">
        <f t="shared" si="22"/>
        <v>2042905.6185699999</v>
      </c>
      <c r="H1026" s="2">
        <f t="shared" si="19"/>
        <v>0.6100000012665987</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23365872.77</v>
      </c>
      <c r="D1028" s="1">
        <f>BILANCA!E50</f>
        <v>23812786.920000002</v>
      </c>
      <c r="E1028" s="1">
        <v>0</v>
      </c>
      <c r="F1028" s="1">
        <v>0</v>
      </c>
      <c r="G1028" s="2">
        <f t="shared" si="22"/>
        <v>3194615.0974500002</v>
      </c>
      <c r="H1028" s="2">
        <f t="shared" si="19"/>
        <v>0.30999999865889549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691840.88</v>
      </c>
      <c r="D1029" s="1">
        <f>BILANCA!E51</f>
        <v>691840.86</v>
      </c>
      <c r="E1029" s="1">
        <v>0</v>
      </c>
      <c r="F1029" s="1">
        <v>0</v>
      </c>
      <c r="G1029" s="2">
        <f t="shared" si="22"/>
        <v>95474.039600000004</v>
      </c>
      <c r="H1029" s="2">
        <f t="shared" si="19"/>
        <v>0.26000000000931323</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947895.04</v>
      </c>
      <c r="D1032" s="1">
        <f>BILANCA!E54</f>
        <v>963602.58</v>
      </c>
      <c r="E1032" s="1">
        <v>0</v>
      </c>
      <c r="F1032" s="1">
        <v>0</v>
      </c>
      <c r="G1032" s="2">
        <f t="shared" si="22"/>
        <v>140879.90980000002</v>
      </c>
      <c r="H1032" s="2">
        <f t="shared" si="19"/>
        <v>0.46000000007916242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947895.04</v>
      </c>
      <c r="D1033" s="1">
        <f>BILANCA!E55</f>
        <v>963602.58</v>
      </c>
      <c r="E1033" s="1">
        <v>0</v>
      </c>
      <c r="F1033" s="1">
        <v>0</v>
      </c>
      <c r="G1033" s="2">
        <f t="shared" si="22"/>
        <v>143755.01</v>
      </c>
      <c r="H1033" s="2">
        <f t="shared" si="19"/>
        <v>0.46000000007916242</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883270289.08999991</v>
      </c>
      <c r="D1034" s="1">
        <f>BILANCA!E56</f>
        <v>756021760.84000003</v>
      </c>
      <c r="E1034" s="1">
        <v>0</v>
      </c>
      <c r="F1034" s="1">
        <v>0</v>
      </c>
      <c r="G1034" s="2">
        <f t="shared" si="22"/>
        <v>122161004.34926999</v>
      </c>
      <c r="H1034" s="2">
        <f t="shared" si="19"/>
        <v>0.24999988079071045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882035048.63</v>
      </c>
      <c r="D1035" s="1">
        <f>BILANCA!E57</f>
        <v>753317868.86000001</v>
      </c>
      <c r="E1035" s="1">
        <v>0</v>
      </c>
      <c r="F1035" s="1">
        <v>0</v>
      </c>
      <c r="G1035" s="2">
        <f t="shared" si="22"/>
        <v>124210880.8902</v>
      </c>
      <c r="H1035" s="2">
        <f t="shared" si="19"/>
        <v>0.50999999046325684</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940040.55</v>
      </c>
      <c r="D1036" s="1">
        <f>BILANCA!E58</f>
        <v>2408692.0699999998</v>
      </c>
      <c r="E1036" s="1">
        <v>0</v>
      </c>
      <c r="F1036" s="1">
        <v>0</v>
      </c>
      <c r="G1036" s="2">
        <f t="shared" si="22"/>
        <v>305143.50856999995</v>
      </c>
      <c r="H1036" s="2">
        <f t="shared" si="19"/>
        <v>0.51999999978579581</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295199.90999999997</v>
      </c>
      <c r="D1040" s="1">
        <f>BILANCA!E62</f>
        <v>295199.90999999997</v>
      </c>
      <c r="E1040" s="1">
        <v>0</v>
      </c>
      <c r="F1040" s="1">
        <v>0</v>
      </c>
      <c r="G1040" s="2">
        <f t="shared" si="22"/>
        <v>50479.184609999997</v>
      </c>
      <c r="H1040" s="2">
        <f t="shared" si="19"/>
        <v>0.18000000005122274</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3596803.2</v>
      </c>
      <c r="D1041" s="1">
        <f>BILANCA!E63</f>
        <v>1881008.83</v>
      </c>
      <c r="E1041" s="1">
        <v>0</v>
      </c>
      <c r="F1041" s="1">
        <v>0</v>
      </c>
      <c r="G1041" s="2">
        <f t="shared" si="22"/>
        <v>426811.60988</v>
      </c>
      <c r="H1041" s="2">
        <f t="shared" si="19"/>
        <v>0.37000000011175871</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3596803.2</v>
      </c>
      <c r="D1042" s="1">
        <f>BILANCA!E64</f>
        <v>1881008.83</v>
      </c>
      <c r="E1042" s="1">
        <v>0</v>
      </c>
      <c r="F1042" s="1">
        <v>0</v>
      </c>
      <c r="G1042" s="2">
        <f t="shared" si="22"/>
        <v>434170.43073999998</v>
      </c>
      <c r="H1042" s="2">
        <f t="shared" si="19"/>
        <v>0.37000000011175871</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698739470.17999995</v>
      </c>
      <c r="D1046" s="1">
        <f>BILANCA!E68</f>
        <v>803240057.70000005</v>
      </c>
      <c r="E1046" s="1">
        <v>0</v>
      </c>
      <c r="F1046" s="1">
        <v>0</v>
      </c>
      <c r="G1046" s="2">
        <f t="shared" si="22"/>
        <v>145228833.89154002</v>
      </c>
      <c r="H1046" s="2">
        <f t="shared" si="19"/>
        <v>0.47999989986419678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43064116.239999995</v>
      </c>
      <c r="D1047" s="1">
        <f>BILANCA!E69</f>
        <v>5877628.8700000001</v>
      </c>
      <c r="E1047" s="1">
        <v>0</v>
      </c>
      <c r="F1047" s="1">
        <v>0</v>
      </c>
      <c r="G1047" s="2">
        <f t="shared" si="22"/>
        <v>3508439.9347199998</v>
      </c>
      <c r="H1047" s="2">
        <f t="shared" si="19"/>
        <v>0.36999999452382326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37208918.369999997</v>
      </c>
      <c r="D1048" s="1">
        <f>BILANCA!E70</f>
        <v>96014.13</v>
      </c>
      <c r="E1048" s="1">
        <v>0</v>
      </c>
      <c r="F1048" s="1">
        <v>0</v>
      </c>
      <c r="G1048" s="2">
        <f t="shared" si="22"/>
        <v>2431061.53095</v>
      </c>
      <c r="H1048" s="2">
        <f t="shared" si="19"/>
        <v>0.4999999973224476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37208918.369999997</v>
      </c>
      <c r="D1050" s="1">
        <f>BILANCA!E72</f>
        <v>96014.13</v>
      </c>
      <c r="E1050" s="1">
        <v>0</v>
      </c>
      <c r="F1050" s="1">
        <v>0</v>
      </c>
      <c r="G1050" s="2">
        <f t="shared" si="22"/>
        <v>2505863.4242099999</v>
      </c>
      <c r="H1050" s="2">
        <f t="shared" si="19"/>
        <v>0.4999999973224476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5855197.8700000001</v>
      </c>
      <c r="D1053" s="1">
        <f>BILANCA!E75</f>
        <v>5781614.7400000002</v>
      </c>
      <c r="E1053" s="1">
        <v>0</v>
      </c>
      <c r="F1053" s="1">
        <v>0</v>
      </c>
      <c r="G1053" s="2">
        <f t="shared" si="22"/>
        <v>1219289.9145000002</v>
      </c>
      <c r="H1053" s="2">
        <f t="shared" si="19"/>
        <v>0.38999999966472387</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4239075.82</v>
      </c>
      <c r="D1056" s="1">
        <f>BILANCA!E78</f>
        <v>163909837.05999997</v>
      </c>
      <c r="E1056" s="1">
        <v>0</v>
      </c>
      <c r="F1056" s="1">
        <v>0</v>
      </c>
      <c r="G1056" s="2">
        <f t="shared" si="22"/>
        <v>24240288.745619994</v>
      </c>
      <c r="H1056" s="2">
        <f t="shared" si="19"/>
        <v>0.23999997228384018</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804568.26</v>
      </c>
      <c r="D1057" s="1">
        <f>BILANCA!E79</f>
        <v>157668310.91999999</v>
      </c>
      <c r="E1057" s="1">
        <v>0</v>
      </c>
      <c r="F1057" s="1">
        <v>0</v>
      </c>
      <c r="G1057" s="2">
        <f t="shared" si="22"/>
        <v>23394448.067399997</v>
      </c>
      <c r="H1057" s="2">
        <f t="shared" si="19"/>
        <v>0.34000001312233508</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804568.26</v>
      </c>
      <c r="D1058" s="1">
        <f>BILANCA!E80</f>
        <v>157668310.91999999</v>
      </c>
      <c r="E1058" s="1">
        <v>0</v>
      </c>
      <c r="F1058" s="1">
        <v>0</v>
      </c>
      <c r="G1058" s="2">
        <f t="shared" si="22"/>
        <v>23710589.257499997</v>
      </c>
      <c r="H1058" s="2">
        <f t="shared" si="19"/>
        <v>0.34000001312233508</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20018.21</v>
      </c>
      <c r="D1061" s="1">
        <f>BILANCA!E83</f>
        <v>11646.81</v>
      </c>
      <c r="E1061" s="1">
        <v>0</v>
      </c>
      <c r="F1061" s="1">
        <v>0</v>
      </c>
      <c r="G1061" s="2">
        <f t="shared" si="22"/>
        <v>3378.3227399999996</v>
      </c>
      <c r="H1061" s="2">
        <f t="shared" si="19"/>
        <v>0.3999999999996362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1055.55</v>
      </c>
      <c r="D1062" s="1">
        <f>BILANCA!E84</f>
        <v>296.5</v>
      </c>
      <c r="E1062" s="1">
        <v>0</v>
      </c>
      <c r="F1062" s="1">
        <v>0</v>
      </c>
      <c r="G1062" s="2">
        <f t="shared" si="22"/>
        <v>130.23544999999999</v>
      </c>
      <c r="H1062" s="2">
        <f t="shared" si="19"/>
        <v>0.95000000000004547</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17663.04</v>
      </c>
      <c r="D1063" s="1">
        <f>BILANCA!E85</f>
        <v>10139.81</v>
      </c>
      <c r="E1063" s="1">
        <v>0</v>
      </c>
      <c r="F1063" s="1">
        <v>0</v>
      </c>
      <c r="G1063" s="2">
        <f t="shared" si="22"/>
        <v>3035.4128000000001</v>
      </c>
      <c r="H1063" s="2">
        <f t="shared" si="19"/>
        <v>0.23000000000138243</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3431096.84</v>
      </c>
      <c r="D1064" s="1">
        <f>BILANCA!E86</f>
        <v>6239722.6399999997</v>
      </c>
      <c r="E1064" s="1">
        <v>0</v>
      </c>
      <c r="F1064" s="1">
        <v>0</v>
      </c>
      <c r="G1064" s="2">
        <f t="shared" si="22"/>
        <v>1288753.91172</v>
      </c>
      <c r="H1064" s="2">
        <f t="shared" si="19"/>
        <v>0.52000000048428774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274828.6100000001</v>
      </c>
      <c r="D1065" s="1">
        <f>BILANCA!E87</f>
        <v>153656.6399999999</v>
      </c>
      <c r="E1065" s="1">
        <v>0</v>
      </c>
      <c r="F1065" s="1">
        <v>0</v>
      </c>
      <c r="G1065" s="2">
        <f t="shared" si="22"/>
        <v>47735.634979999995</v>
      </c>
      <c r="H1065" s="2">
        <f t="shared" si="19"/>
        <v>0.75</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1377242.9200000002</v>
      </c>
      <c r="D1066" s="1">
        <f>BILANCA!E88</f>
        <v>1256070.95</v>
      </c>
      <c r="E1066" s="1">
        <v>0</v>
      </c>
      <c r="F1066" s="1">
        <v>0</v>
      </c>
      <c r="G1066" s="2">
        <f t="shared" si="22"/>
        <v>322818.94006000005</v>
      </c>
      <c r="H1066" s="2">
        <f t="shared" si="19"/>
        <v>0.12999999988824129</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209394.68</v>
      </c>
      <c r="D1067" s="1">
        <f>BILANCA!E89</f>
        <v>180321.9</v>
      </c>
      <c r="E1067" s="1">
        <v>0</v>
      </c>
      <c r="F1067" s="1">
        <v>0</v>
      </c>
      <c r="G1067" s="2">
        <f t="shared" si="22"/>
        <v>47883.232319999996</v>
      </c>
      <c r="H1067" s="2">
        <f t="shared" si="19"/>
        <v>0.42000000001280569</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133681.23000000001</v>
      </c>
      <c r="D1071" s="1">
        <f>BILANCA!E93</f>
        <v>41582.06</v>
      </c>
      <c r="E1071" s="1">
        <v>0</v>
      </c>
      <c r="F1071" s="1">
        <v>0</v>
      </c>
      <c r="G1071" s="2">
        <f t="shared" si="22"/>
        <v>19082.390800000001</v>
      </c>
      <c r="H1071" s="2">
        <f t="shared" si="23"/>
        <v>0.29000000000814907</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945787.98</v>
      </c>
      <c r="D1075" s="1">
        <f>BILANCA!E97</f>
        <v>945787.96</v>
      </c>
      <c r="E1075" s="1">
        <v>0</v>
      </c>
      <c r="F1075" s="1">
        <v>0</v>
      </c>
      <c r="G1075" s="2">
        <f t="shared" si="22"/>
        <v>261037.47879999998</v>
      </c>
      <c r="H1075" s="2">
        <f t="shared" si="23"/>
        <v>6.0000000055879354E-2</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88379.03</v>
      </c>
      <c r="D1076" s="1">
        <f>BILANCA!E98</f>
        <v>88379.03</v>
      </c>
      <c r="E1076" s="1">
        <v>0</v>
      </c>
      <c r="F1076" s="1">
        <v>0</v>
      </c>
      <c r="G1076" s="2">
        <f t="shared" si="22"/>
        <v>24657.749369999998</v>
      </c>
      <c r="H1076" s="2">
        <f t="shared" si="23"/>
        <v>5.9999999997671694E-2</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1102414.31</v>
      </c>
      <c r="D1095" s="1">
        <f>BILANCA!E117</f>
        <v>1102414.31</v>
      </c>
      <c r="E1095" s="1">
        <v>0</v>
      </c>
      <c r="F1095" s="1">
        <v>0</v>
      </c>
      <c r="G1095" s="2">
        <f t="shared" si="22"/>
        <v>370411.20816000004</v>
      </c>
      <c r="H1095" s="2">
        <f t="shared" si="23"/>
        <v>0.62000000011175871</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838034.96</v>
      </c>
      <c r="D1096" s="1">
        <f>BILANCA!E118</f>
        <v>855561.45</v>
      </c>
      <c r="E1096" s="1">
        <v>0</v>
      </c>
      <c r="F1096" s="1">
        <v>0</v>
      </c>
      <c r="G1096" s="2">
        <f t="shared" si="22"/>
        <v>288054.83817999996</v>
      </c>
      <c r="H1096" s="2">
        <f t="shared" si="23"/>
        <v>0.48999999999068677</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838034.96</v>
      </c>
      <c r="D1097" s="1">
        <f>BILANCA!E119</f>
        <v>855561.45</v>
      </c>
      <c r="E1097" s="1">
        <v>0</v>
      </c>
      <c r="F1097" s="1">
        <v>0</v>
      </c>
      <c r="G1097" s="2">
        <f t="shared" si="22"/>
        <v>290603.99604</v>
      </c>
      <c r="H1097" s="2">
        <f t="shared" si="23"/>
        <v>0.48999999999068677</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838034.96</v>
      </c>
      <c r="D1101" s="1">
        <f>BILANCA!E123</f>
        <v>855561.45</v>
      </c>
      <c r="E1101" s="1">
        <v>0</v>
      </c>
      <c r="F1101" s="1">
        <v>0</v>
      </c>
      <c r="G1101" s="2">
        <f t="shared" si="22"/>
        <v>300800.62747999997</v>
      </c>
      <c r="H1101" s="2">
        <f t="shared" si="23"/>
        <v>0.48999999999068677</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583864114.55999994</v>
      </c>
      <c r="D1112" s="1">
        <f>BILANCA!E134</f>
        <v>563101242.13999999</v>
      </c>
      <c r="E1112" s="1">
        <v>0</v>
      </c>
      <c r="F1112" s="1">
        <v>0</v>
      </c>
      <c r="G1112" s="2">
        <f t="shared" si="22"/>
        <v>220598591.25035998</v>
      </c>
      <c r="H1112" s="2">
        <f t="shared" si="23"/>
        <v>0.58000004291534424</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588016509.53999996</v>
      </c>
      <c r="D1113" s="1">
        <f>BILANCA!E135</f>
        <v>567253637.12</v>
      </c>
      <c r="E1113" s="1">
        <v>0</v>
      </c>
      <c r="F1113" s="1">
        <v>0</v>
      </c>
      <c r="G1113" s="2">
        <f t="shared" si="22"/>
        <v>223928091.89139998</v>
      </c>
      <c r="H1113" s="2">
        <f t="shared" si="23"/>
        <v>0.58000004291534424</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583777104.64999998</v>
      </c>
      <c r="D1117" s="1">
        <f>BILANCA!E139</f>
        <v>563085404.08000004</v>
      </c>
      <c r="E1117" s="1">
        <v>0</v>
      </c>
      <c r="F1117" s="1">
        <v>0</v>
      </c>
      <c r="G1117" s="2">
        <f t="shared" si="22"/>
        <v>229133020.31654</v>
      </c>
      <c r="H1117" s="2">
        <f t="shared" si="23"/>
        <v>0.43000006675720215</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18148.52</v>
      </c>
      <c r="D1118" s="1">
        <f>BILANCA!E140</f>
        <v>8600</v>
      </c>
      <c r="E1118" s="1">
        <v>0</v>
      </c>
      <c r="F1118" s="1">
        <v>0</v>
      </c>
      <c r="G1118" s="2">
        <f t="shared" si="22"/>
        <v>4772.0501999999997</v>
      </c>
      <c r="H1118" s="2">
        <f t="shared" si="23"/>
        <v>0.47999999999956344</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4221256.37</v>
      </c>
      <c r="D1119" s="1">
        <f>BILANCA!E141</f>
        <v>4159633.04</v>
      </c>
      <c r="E1119" s="1">
        <v>0</v>
      </c>
      <c r="F1119" s="1">
        <v>0</v>
      </c>
      <c r="G1119" s="2">
        <f t="shared" si="22"/>
        <v>1705511.0532000002</v>
      </c>
      <c r="H1119" s="2">
        <f t="shared" si="23"/>
        <v>0.41000000014901161</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4152394.98</v>
      </c>
      <c r="D1123" s="1">
        <f>BILANCA!E145</f>
        <v>4152394.98</v>
      </c>
      <c r="E1123" s="1">
        <v>0</v>
      </c>
      <c r="F1123" s="1">
        <v>0</v>
      </c>
      <c r="G1123" s="2">
        <f t="shared" si="22"/>
        <v>1744005.8916000002</v>
      </c>
      <c r="H1123" s="2">
        <f t="shared" si="23"/>
        <v>4.0000000037252903E-2</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62708918.159999996</v>
      </c>
      <c r="D1124" s="1">
        <f>BILANCA!E146</f>
        <v>64183903.940000027</v>
      </c>
      <c r="E1124" s="1">
        <v>0</v>
      </c>
      <c r="F1124" s="1">
        <v>0</v>
      </c>
      <c r="G1124" s="2">
        <f t="shared" si="22"/>
        <v>26941818.371640004</v>
      </c>
      <c r="H1124" s="2">
        <f t="shared" si="23"/>
        <v>0.21999996900558472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27887302.120000001</v>
      </c>
      <c r="D1125" s="1">
        <f>BILANCA!E147</f>
        <v>26350465.32</v>
      </c>
      <c r="E1125" s="1">
        <v>0</v>
      </c>
      <c r="F1125" s="1">
        <v>0</v>
      </c>
      <c r="G1125" s="2">
        <f t="shared" si="22"/>
        <v>11443529.05192</v>
      </c>
      <c r="H1125" s="2">
        <f t="shared" si="23"/>
        <v>0.44000000134110451</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36179.79</v>
      </c>
      <c r="E1127" s="1">
        <v>0</v>
      </c>
      <c r="F1127" s="1">
        <v>0</v>
      </c>
      <c r="G1127" s="2">
        <f t="shared" si="22"/>
        <v>10419.77952</v>
      </c>
      <c r="H1127" s="2">
        <f t="shared" si="23"/>
        <v>0.20999999999912689</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5400</v>
      </c>
      <c r="E1129" s="1">
        <v>0</v>
      </c>
      <c r="F1129" s="1">
        <v>0</v>
      </c>
      <c r="G1129" s="2">
        <f t="shared" si="22"/>
        <v>1576.8</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30779.79</v>
      </c>
      <c r="E1135" s="1">
        <v>0</v>
      </c>
      <c r="F1135" s="1">
        <v>0</v>
      </c>
      <c r="G1135" s="2">
        <f t="shared" si="22"/>
        <v>9357.0561600000001</v>
      </c>
      <c r="H1135" s="2">
        <f t="shared" si="23"/>
        <v>0.20999999999912689</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67681767.159999996</v>
      </c>
      <c r="D1136" s="1">
        <f>BILANCA!E158</f>
        <v>53615986.670000002</v>
      </c>
      <c r="E1136" s="1">
        <v>0</v>
      </c>
      <c r="F1136" s="1">
        <v>0</v>
      </c>
      <c r="G1136" s="2">
        <f t="shared" si="22"/>
        <v>26761802.296499997</v>
      </c>
      <c r="H1136" s="2">
        <f t="shared" si="23"/>
        <v>0.48999999463558197</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157389161.44999999</v>
      </c>
      <c r="D1137" s="1">
        <f>BILANCA!E159</f>
        <v>144211926.63999999</v>
      </c>
      <c r="E1137" s="1">
        <v>0</v>
      </c>
      <c r="F1137" s="1">
        <v>0</v>
      </c>
      <c r="G1137" s="2">
        <f t="shared" si="22"/>
        <v>68655204.268419996</v>
      </c>
      <c r="H1137" s="2">
        <f t="shared" si="23"/>
        <v>0.81000000238418579</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283861.68</v>
      </c>
      <c r="D1140" s="1">
        <f>BILANCA!E162</f>
        <v>254465.68</v>
      </c>
      <c r="E1140" s="1">
        <v>0</v>
      </c>
      <c r="F1140" s="1">
        <v>0</v>
      </c>
      <c r="G1140" s="2">
        <f t="shared" si="22"/>
        <v>124468.50727999999</v>
      </c>
      <c r="H1140" s="2">
        <f t="shared" si="23"/>
        <v>0.64000000001396984</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190533174.25</v>
      </c>
      <c r="D1141" s="1">
        <f>BILANCA!E163</f>
        <v>160285120.16</v>
      </c>
      <c r="E1141" s="1">
        <v>0</v>
      </c>
      <c r="F1141" s="1">
        <v>0</v>
      </c>
      <c r="G1141" s="2">
        <f t="shared" si="22"/>
        <v>80754339.502059996</v>
      </c>
      <c r="H1141" s="2">
        <f t="shared" si="23"/>
        <v>0.40999999642372131</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3750381.83</v>
      </c>
      <c r="D1142" s="1">
        <f>BILANCA!E164</f>
        <v>5158227.6000000015</v>
      </c>
      <c r="E1142" s="1">
        <v>0</v>
      </c>
      <c r="F1142" s="1">
        <v>0</v>
      </c>
      <c r="G1142" s="2">
        <f t="shared" si="22"/>
        <v>2236627.0877700006</v>
      </c>
      <c r="H1142" s="2">
        <f t="shared" si="23"/>
        <v>0.56999999843537807</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18056579.149999999</v>
      </c>
      <c r="D1143" s="1">
        <f>BILANCA!E165</f>
        <v>19180384.48</v>
      </c>
      <c r="E1143" s="1">
        <v>0</v>
      </c>
      <c r="F1143" s="1">
        <v>0</v>
      </c>
      <c r="G1143" s="2">
        <f t="shared" si="22"/>
        <v>9026775.6975999996</v>
      </c>
      <c r="H1143" s="2">
        <f t="shared" si="23"/>
        <v>0.62999999895691872</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2253552.67</v>
      </c>
      <c r="D1144" s="1">
        <f>BILANCA!E166</f>
        <v>2540604.5299999998</v>
      </c>
      <c r="E1144" s="1">
        <v>0</v>
      </c>
      <c r="F1144" s="1">
        <v>0</v>
      </c>
      <c r="G1144" s="2">
        <f t="shared" si="22"/>
        <v>1180896.6385299999</v>
      </c>
      <c r="H1144" s="2">
        <f t="shared" si="23"/>
        <v>0.80000000027939677</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16559749.99</v>
      </c>
      <c r="D1147" s="1">
        <f>BILANCA!E169</f>
        <v>16562761.41</v>
      </c>
      <c r="E1147" s="1">
        <v>0</v>
      </c>
      <c r="F1147" s="1">
        <v>0</v>
      </c>
      <c r="G1147" s="2">
        <f t="shared" si="22"/>
        <v>8148384.740840001</v>
      </c>
      <c r="H1147" s="2">
        <f t="shared" si="23"/>
        <v>0.41999999992549419</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2866074371.0199995</v>
      </c>
      <c r="D1152" s="1">
        <f>BILANCA!E175</f>
        <v>3060564800.4200001</v>
      </c>
      <c r="E1152" s="1">
        <v>0</v>
      </c>
      <c r="F1152" s="1">
        <v>0</v>
      </c>
      <c r="G1152" s="2">
        <f t="shared" si="22"/>
        <v>1518837471.2443399</v>
      </c>
      <c r="H1152" s="2">
        <f t="shared" si="23"/>
        <v>0.43999958038330078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437761740.31</v>
      </c>
      <c r="D1153" s="1">
        <f>BILANCA!E176</f>
        <v>343358594.57999998</v>
      </c>
      <c r="E1153" s="1">
        <v>0</v>
      </c>
      <c r="F1153" s="1">
        <v>0</v>
      </c>
      <c r="G1153" s="2">
        <f t="shared" si="22"/>
        <v>191161418.00990003</v>
      </c>
      <c r="H1153" s="2">
        <f t="shared" si="23"/>
        <v>0.73000001907348633</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91410167.620000005</v>
      </c>
      <c r="D1154" s="1">
        <f>BILANCA!E177</f>
        <v>79799422.610000014</v>
      </c>
      <c r="E1154" s="1">
        <v>0</v>
      </c>
      <c r="F1154" s="1">
        <v>0</v>
      </c>
      <c r="G1154" s="2">
        <f t="shared" si="22"/>
        <v>42922541.195640005</v>
      </c>
      <c r="H1154" s="2">
        <f t="shared" si="23"/>
        <v>0.76999998092651367</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6620094.7699999996</v>
      </c>
      <c r="D1155" s="1">
        <f>BILANCA!E178</f>
        <v>6936568.3099999996</v>
      </c>
      <c r="E1155" s="1">
        <v>0</v>
      </c>
      <c r="F1155" s="1">
        <v>0</v>
      </c>
      <c r="G1155" s="2">
        <f t="shared" si="22"/>
        <v>3524835.7990799998</v>
      </c>
      <c r="H1155" s="2">
        <f t="shared" si="23"/>
        <v>0.5400000000372529</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53172964.909999996</v>
      </c>
      <c r="D1156" s="1">
        <f>BILANCA!E179</f>
        <v>51900367.530000001</v>
      </c>
      <c r="E1156" s="1">
        <v>0</v>
      </c>
      <c r="F1156" s="1">
        <v>0</v>
      </c>
      <c r="G1156" s="2">
        <f t="shared" si="22"/>
        <v>27156450.094809994</v>
      </c>
      <c r="H1156" s="2">
        <f t="shared" si="23"/>
        <v>0.56000000238418579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261205.99</v>
      </c>
      <c r="D1157" s="1">
        <f>BILANCA!E180</f>
        <v>92087.45</v>
      </c>
      <c r="E1157" s="1">
        <v>0</v>
      </c>
      <c r="F1157" s="1">
        <v>0</v>
      </c>
      <c r="G1157" s="2">
        <f t="shared" si="22"/>
        <v>77496.27485999999</v>
      </c>
      <c r="H1157" s="2">
        <f t="shared" si="23"/>
        <v>0.46000000000640284</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158240.15</v>
      </c>
      <c r="D1159" s="1">
        <f>BILANCA!E182</f>
        <v>50734.57</v>
      </c>
      <c r="E1159" s="1">
        <v>0</v>
      </c>
      <c r="F1159" s="1">
        <v>0</v>
      </c>
      <c r="G1159" s="2">
        <f t="shared" si="22"/>
        <v>45708.835039999991</v>
      </c>
      <c r="H1159" s="2">
        <f t="shared" si="23"/>
        <v>0.57999999999447027</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102965.84</v>
      </c>
      <c r="D1160" s="1">
        <f>BILANCA!E183</f>
        <v>41352.879999999997</v>
      </c>
      <c r="E1160" s="1">
        <v>0</v>
      </c>
      <c r="F1160" s="1">
        <v>0</v>
      </c>
      <c r="G1160" s="2">
        <f t="shared" si="22"/>
        <v>32863.873199999995</v>
      </c>
      <c r="H1160" s="2">
        <f t="shared" si="23"/>
        <v>0.2800000000061118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12820539.550000001</v>
      </c>
      <c r="D1161" s="1">
        <f>BILANCA!E184</f>
        <v>8723969.2699999996</v>
      </c>
      <c r="E1161" s="1">
        <v>0</v>
      </c>
      <c r="F1161" s="1">
        <v>0</v>
      </c>
      <c r="G1161" s="2">
        <f t="shared" si="22"/>
        <v>5387789.1000199998</v>
      </c>
      <c r="H1161" s="2">
        <f t="shared" si="23"/>
        <v>0.7199999988079071</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6667357.1500000004</v>
      </c>
      <c r="D1163" s="1">
        <f>BILANCA!E186</f>
        <v>1544663.16</v>
      </c>
      <c r="E1163" s="1">
        <v>0</v>
      </c>
      <c r="F1163" s="1">
        <v>0</v>
      </c>
      <c r="G1163" s="2">
        <f t="shared" si="22"/>
        <v>1756203.0246000001</v>
      </c>
      <c r="H1163" s="2">
        <f t="shared" si="23"/>
        <v>0.31000000028871</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2415031.8199999998</v>
      </c>
      <c r="D1164" s="1">
        <f>BILANCA!E187</f>
        <v>1619234.63</v>
      </c>
      <c r="E1164" s="1">
        <v>0</v>
      </c>
      <c r="F1164" s="1">
        <v>0</v>
      </c>
      <c r="G1164" s="2">
        <f t="shared" si="22"/>
        <v>1023283.69548</v>
      </c>
      <c r="H1164" s="2">
        <f t="shared" si="23"/>
        <v>0.55000000027939677</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9452973.4299999997</v>
      </c>
      <c r="D1165" s="1">
        <f>BILANCA!E188</f>
        <v>8982532.2599999998</v>
      </c>
      <c r="E1165" s="1">
        <v>0</v>
      </c>
      <c r="F1165" s="1">
        <v>0</v>
      </c>
      <c r="G1165" s="2">
        <f t="shared" si="22"/>
        <v>4990082.9068999998</v>
      </c>
      <c r="H1165" s="2">
        <f t="shared" si="23"/>
        <v>0.68999999947845936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23194399.68</v>
      </c>
      <c r="D1166" s="1">
        <f>BILANCA!E189</f>
        <v>28995993.800000001</v>
      </c>
      <c r="E1166" s="1">
        <v>0</v>
      </c>
      <c r="F1166" s="1">
        <v>0</v>
      </c>
      <c r="G1166" s="2">
        <f t="shared" si="22"/>
        <v>14857108.872239999</v>
      </c>
      <c r="H1166" s="2">
        <f t="shared" si="23"/>
        <v>0.51999999955296516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323153330.07999998</v>
      </c>
      <c r="D1183" s="1">
        <f>BILANCA!E206</f>
        <v>234563108.99999997</v>
      </c>
      <c r="E1183" s="1">
        <v>0</v>
      </c>
      <c r="F1183" s="1">
        <v>0</v>
      </c>
      <c r="G1183" s="2">
        <f t="shared" si="22"/>
        <v>158455909.616</v>
      </c>
      <c r="H1183" s="2">
        <f t="shared" si="23"/>
        <v>8.0000013113021851E-2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273199783.06</v>
      </c>
      <c r="D1184" s="1">
        <f>BILANCA!E207</f>
        <v>234563108.99999997</v>
      </c>
      <c r="E1184" s="1">
        <v>0</v>
      </c>
      <c r="F1184" s="1">
        <v>0</v>
      </c>
      <c r="G1184" s="2">
        <f t="shared" si="22"/>
        <v>149207526.21305999</v>
      </c>
      <c r="H1184" s="2">
        <f t="shared" si="23"/>
        <v>6.0000032186508179E-2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9025608.5399999991</v>
      </c>
      <c r="D1185" s="1">
        <f>BILANCA!E208</f>
        <v>8577624.1699999999</v>
      </c>
      <c r="E1185" s="1">
        <v>0</v>
      </c>
      <c r="F1185" s="1">
        <v>0</v>
      </c>
      <c r="G1185" s="2">
        <f t="shared" si="22"/>
        <v>5288533.0897599999</v>
      </c>
      <c r="H1185" s="2">
        <f t="shared" si="23"/>
        <v>0.63000000081956387</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260.64999999999998</v>
      </c>
      <c r="D1188" s="1">
        <f>BILANCA!E211</f>
        <v>0</v>
      </c>
      <c r="E1188" s="1">
        <v>0</v>
      </c>
      <c r="F1188" s="1">
        <v>0</v>
      </c>
      <c r="G1188" s="2">
        <f t="shared" si="22"/>
        <v>53.433249999999994</v>
      </c>
      <c r="H1188" s="2">
        <f t="shared" si="23"/>
        <v>0.35000000000002274</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187317010.53999999</v>
      </c>
      <c r="D1189" s="1">
        <f>BILANCA!E212</f>
        <v>193043372.59999999</v>
      </c>
      <c r="E1189" s="1">
        <v>0</v>
      </c>
      <c r="F1189" s="1">
        <v>0</v>
      </c>
      <c r="G1189" s="2">
        <f t="shared" si="22"/>
        <v>118121173.68243998</v>
      </c>
      <c r="H1189" s="2">
        <f t="shared" si="23"/>
        <v>0.86000001430511475</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40065853.460000001</v>
      </c>
      <c r="D1191" s="1">
        <f>BILANCA!E214</f>
        <v>32942112.23</v>
      </c>
      <c r="E1191" s="1">
        <v>0</v>
      </c>
      <c r="F1191" s="1">
        <v>0</v>
      </c>
      <c r="G1191" s="2">
        <f t="shared" si="22"/>
        <v>22037616.207359999</v>
      </c>
      <c r="H1191" s="2">
        <f t="shared" si="23"/>
        <v>0.69000000134110451</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36791049.869999997</v>
      </c>
      <c r="D1194" s="1">
        <f>BILANCA!E217</f>
        <v>0</v>
      </c>
      <c r="E1194" s="1">
        <v>0</v>
      </c>
      <c r="F1194" s="1">
        <v>0</v>
      </c>
      <c r="G1194" s="2">
        <f t="shared" si="22"/>
        <v>7762911.5225699991</v>
      </c>
      <c r="H1194" s="2">
        <f t="shared" si="23"/>
        <v>0.13000000268220901</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49953547.020000003</v>
      </c>
      <c r="D1201" s="1">
        <f>BILANCA!E224</f>
        <v>0</v>
      </c>
      <c r="E1201" s="1">
        <v>0</v>
      </c>
      <c r="F1201" s="1">
        <v>0</v>
      </c>
      <c r="G1201" s="2">
        <f t="shared" si="22"/>
        <v>10889873.250360001</v>
      </c>
      <c r="H1201" s="2">
        <f t="shared" si="23"/>
        <v>2.0000003278255463E-2</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49953547.020000003</v>
      </c>
      <c r="D1202" s="1">
        <f>BILANCA!E225</f>
        <v>0</v>
      </c>
      <c r="E1202" s="1">
        <v>0</v>
      </c>
      <c r="F1202" s="1">
        <v>0</v>
      </c>
      <c r="G1202" s="2">
        <f t="shared" si="22"/>
        <v>10939826.79738</v>
      </c>
      <c r="H1202" s="2">
        <f t="shared" si="23"/>
        <v>2.0000003278255463E-2</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3842.93</v>
      </c>
      <c r="D1211" s="1">
        <f>BILANCA!E234</f>
        <v>69.17</v>
      </c>
      <c r="E1211" s="1">
        <v>0</v>
      </c>
      <c r="F1211" s="1">
        <v>0</v>
      </c>
      <c r="G1211" s="2">
        <f t="shared" si="22"/>
        <v>907.72955999999999</v>
      </c>
      <c r="H1211" s="2">
        <f t="shared" si="23"/>
        <v>0.24000000000016541</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3842.93</v>
      </c>
      <c r="D1213" s="1">
        <f>BILANCA!E236</f>
        <v>69.17</v>
      </c>
      <c r="E1213" s="1">
        <v>0</v>
      </c>
      <c r="F1213" s="1">
        <v>0</v>
      </c>
      <c r="G1213" s="2">
        <f t="shared" si="22"/>
        <v>915.6921000000001</v>
      </c>
      <c r="H1213" s="2">
        <f t="shared" si="23"/>
        <v>0.24000000000016541</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2428312630.7099996</v>
      </c>
      <c r="D1214" s="1">
        <f>BILANCA!E237</f>
        <v>2717206205.8400002</v>
      </c>
      <c r="E1214" s="1">
        <v>0</v>
      </c>
      <c r="F1214" s="1">
        <v>0</v>
      </c>
      <c r="G1214" s="2">
        <f t="shared" si="22"/>
        <v>1816289484.7920899</v>
      </c>
      <c r="H1214" s="2">
        <f t="shared" si="23"/>
        <v>0.45000028610229492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2430739350.3099999</v>
      </c>
      <c r="D1215" s="1">
        <f>BILANCA!E238</f>
        <v>2588452895.3800001</v>
      </c>
      <c r="E1215" s="1">
        <v>0</v>
      </c>
      <c r="F1215" s="1">
        <v>0</v>
      </c>
      <c r="G1215" s="2">
        <f t="shared" si="22"/>
        <v>1764973672.72824</v>
      </c>
      <c r="H1215" s="2">
        <f t="shared" si="23"/>
        <v>0.69000005722045898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2753937368.1599998</v>
      </c>
      <c r="D1216" s="1">
        <f>BILANCA!E239</f>
        <v>2823060692.1500001</v>
      </c>
      <c r="E1216" s="1">
        <v>0</v>
      </c>
      <c r="F1216" s="1">
        <v>0</v>
      </c>
      <c r="G1216" s="2">
        <f t="shared" si="22"/>
        <v>1957213689.3231802</v>
      </c>
      <c r="H1216" s="2">
        <f t="shared" si="23"/>
        <v>0.30999994277954102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2621983239.3899999</v>
      </c>
      <c r="D1217" s="1">
        <f>BILANCA!E240</f>
        <v>2691106563.3800001</v>
      </c>
      <c r="E1217" s="1">
        <v>0</v>
      </c>
      <c r="F1217" s="1">
        <v>0</v>
      </c>
      <c r="G1217" s="2">
        <f t="shared" si="22"/>
        <v>1872981949.6791</v>
      </c>
      <c r="H1217" s="2">
        <f t="shared" si="23"/>
        <v>0.76999998092651367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131954128.77</v>
      </c>
      <c r="D1218" s="1">
        <f>BILANCA!E241</f>
        <v>131954128.77</v>
      </c>
      <c r="E1218" s="1">
        <v>0</v>
      </c>
      <c r="F1218" s="1">
        <v>0</v>
      </c>
      <c r="G1218" s="2">
        <f t="shared" si="22"/>
        <v>93027660.782849997</v>
      </c>
      <c r="H1218" s="2">
        <f t="shared" si="23"/>
        <v>0.46000000834465027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323198017.85000002</v>
      </c>
      <c r="D1219" s="1">
        <f>BILANCA!E242</f>
        <v>234607796.77000001</v>
      </c>
      <c r="E1219" s="1">
        <v>0</v>
      </c>
      <c r="F1219" s="1">
        <v>0</v>
      </c>
      <c r="G1219" s="2">
        <f t="shared" si="22"/>
        <v>187009612.28804001</v>
      </c>
      <c r="H1219" s="2">
        <f t="shared" si="23"/>
        <v>0.37999996542930603</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323198017.85000002</v>
      </c>
      <c r="D1220" s="1">
        <f>BILANCA!E243</f>
        <v>234607796.77000001</v>
      </c>
      <c r="E1220" s="1">
        <v>0</v>
      </c>
      <c r="F1220" s="1">
        <v>0</v>
      </c>
      <c r="G1220" s="2">
        <f t="shared" si="22"/>
        <v>187802025.89943001</v>
      </c>
      <c r="H1220" s="2">
        <f t="shared" si="23"/>
        <v>0.37999996542930603</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-66103200.24000001</v>
      </c>
      <c r="D1222" s="1">
        <f>BILANCA!E245</f>
        <v>61440644.940000057</v>
      </c>
      <c r="E1222" s="1">
        <v>0</v>
      </c>
      <c r="F1222" s="1">
        <v>0</v>
      </c>
      <c r="G1222" s="2">
        <f t="shared" si="22"/>
        <v>13569963.423960026</v>
      </c>
      <c r="H1222" s="2">
        <f t="shared" si="23"/>
        <v>0.29999995231628418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1030544804.9000001</v>
      </c>
      <c r="D1223" s="1">
        <f>BILANCA!E246</f>
        <v>1272926041.25</v>
      </c>
      <c r="E1223" s="1">
        <v>0</v>
      </c>
      <c r="F1223" s="1">
        <v>0</v>
      </c>
      <c r="G1223" s="2">
        <f t="shared" si="22"/>
        <v>858335252.97599995</v>
      </c>
      <c r="H1223" s="2">
        <f t="shared" si="23"/>
        <v>0.34999990463256836</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779375487.72000003</v>
      </c>
      <c r="D1224" s="1">
        <f>BILANCA!E247</f>
        <v>1082057204.1199999</v>
      </c>
      <c r="E1224" s="1">
        <v>0</v>
      </c>
      <c r="F1224" s="1">
        <v>0</v>
      </c>
      <c r="G1224" s="2">
        <f t="shared" si="22"/>
        <v>709381064.92635989</v>
      </c>
      <c r="H1224" s="2">
        <f t="shared" si="23"/>
        <v>0.39999985694885254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251169317.18000001</v>
      </c>
      <c r="D1226" s="1">
        <f>BILANCA!E249</f>
        <v>190868837.13</v>
      </c>
      <c r="E1226" s="1">
        <v>0</v>
      </c>
      <c r="F1226" s="1">
        <v>0</v>
      </c>
      <c r="G1226" s="2">
        <f t="shared" si="22"/>
        <v>153796398.91992</v>
      </c>
      <c r="H1226" s="2">
        <f t="shared" si="23"/>
        <v>0.31000000238418579</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1096648005.1400001</v>
      </c>
      <c r="D1227" s="1">
        <f>BILANCA!E250</f>
        <v>1211485396.3099999</v>
      </c>
      <c r="E1227" s="1">
        <v>0</v>
      </c>
      <c r="F1227" s="1">
        <v>0</v>
      </c>
      <c r="G1227" s="2">
        <f t="shared" si="22"/>
        <v>858786986.65344</v>
      </c>
      <c r="H1227" s="2">
        <f t="shared" si="23"/>
        <v>0.45000004768371582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1096648005.1400001</v>
      </c>
      <c r="D1229" s="1">
        <f>BILANCA!E252</f>
        <v>1211485396.3099999</v>
      </c>
      <c r="E1229" s="1">
        <v>0</v>
      </c>
      <c r="F1229" s="1">
        <v>0</v>
      </c>
      <c r="G1229" s="2">
        <f t="shared" si="22"/>
        <v>865826224.24896002</v>
      </c>
      <c r="H1229" s="2">
        <f t="shared" si="23"/>
        <v>0.45000004768371582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60889322.32</v>
      </c>
      <c r="D1232" s="1">
        <f>BILANCA!E255</f>
        <v>62514136.799999997</v>
      </c>
      <c r="E1232" s="1">
        <v>0</v>
      </c>
      <c r="F1232" s="1">
        <v>0</v>
      </c>
      <c r="G1232" s="2">
        <f t="shared" si="22"/>
        <v>46293481.38408</v>
      </c>
      <c r="H1232" s="2">
        <f t="shared" si="23"/>
        <v>0.52000000327825546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2787158.32</v>
      </c>
      <c r="D1233" s="1">
        <f>BILANCA!E256</f>
        <v>4798528.72</v>
      </c>
      <c r="E1233" s="1">
        <v>0</v>
      </c>
      <c r="F1233" s="1">
        <v>0</v>
      </c>
      <c r="G1233" s="2">
        <f t="shared" si="22"/>
        <v>3096053.94</v>
      </c>
      <c r="H1233" s="2">
        <f t="shared" si="23"/>
        <v>0.60000000009313226</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1081366051.04</v>
      </c>
      <c r="D1236" s="1">
        <f>BILANCA!E259</f>
        <v>438407632.37</v>
      </c>
      <c r="E1236" s="1">
        <v>0</v>
      </c>
      <c r="F1236" s="1">
        <v>0</v>
      </c>
      <c r="G1236" s="2">
        <f t="shared" si="22"/>
        <v>495419872.89233994</v>
      </c>
      <c r="H1236" s="2">
        <f t="shared" si="23"/>
        <v>0.40999996662139893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1081366051.04</v>
      </c>
      <c r="D1237" s="1">
        <f>BILANCA!E260</f>
        <v>438407632.37</v>
      </c>
      <c r="E1237" s="1">
        <v>0</v>
      </c>
      <c r="F1237" s="1">
        <v>0</v>
      </c>
      <c r="G1237" s="2">
        <f t="shared" si="22"/>
        <v>497378054.20811999</v>
      </c>
      <c r="H1237" s="2">
        <f t="shared" si="23"/>
        <v>0.40999996662139893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1175951.49</v>
      </c>
      <c r="D1238" s="1">
        <f>BILANCA!E262</f>
        <v>1083852.3</v>
      </c>
      <c r="E1238" s="1">
        <v>0</v>
      </c>
      <c r="F1238" s="1">
        <v>0</v>
      </c>
      <c r="G1238" s="2">
        <f t="shared" si="22"/>
        <v>852632.30295000016</v>
      </c>
      <c r="H1238" s="2">
        <f t="shared" si="23"/>
        <v>0.7900000000372529</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201291.43</v>
      </c>
      <c r="D1239" s="1">
        <f>BILANCA!E263</f>
        <v>172218.65</v>
      </c>
      <c r="E1239" s="1">
        <v>0</v>
      </c>
      <c r="F1239" s="1">
        <v>0</v>
      </c>
      <c r="G1239" s="2">
        <f t="shared" si="22"/>
        <v>139706.55488000001</v>
      </c>
      <c r="H1239" s="2">
        <f t="shared" si="23"/>
        <v>0.77999999999883585</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253242092.41</v>
      </c>
      <c r="D1240" s="1">
        <f>BILANCA!E264</f>
        <v>224469024.09999999</v>
      </c>
      <c r="E1240" s="1">
        <v>0</v>
      </c>
      <c r="F1240" s="1">
        <v>0</v>
      </c>
      <c r="G1240" s="2">
        <f t="shared" si="22"/>
        <v>180460296.13677001</v>
      </c>
      <c r="H1240" s="2">
        <f t="shared" si="23"/>
        <v>0.50999999046325684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19102640.210000001</v>
      </c>
      <c r="D1242" s="1">
        <f>BILANCA!E266</f>
        <v>19462318.510000002</v>
      </c>
      <c r="E1242" s="1">
        <v>0</v>
      </c>
      <c r="F1242" s="1">
        <v>0</v>
      </c>
      <c r="G1242" s="2">
        <f t="shared" ref="G1242:G1479" si="24">B1242/1000*C1242+B1242/500*D1242</f>
        <v>15029064.80257</v>
      </c>
      <c r="H1242" s="2">
        <f t="shared" si="23"/>
        <v>0.69999999925494194</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1207491.6100000001</v>
      </c>
      <c r="D1243" s="1">
        <f>BILANCA!E267</f>
        <v>2258670.5</v>
      </c>
      <c r="E1243" s="1">
        <v>0</v>
      </c>
      <c r="F1243" s="1">
        <v>0</v>
      </c>
      <c r="G1243" s="2">
        <f t="shared" si="24"/>
        <v>1488456.4786000003</v>
      </c>
      <c r="H1243" s="2">
        <f t="shared" si="23"/>
        <v>0.88999999989755452</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206592.37</v>
      </c>
      <c r="D1244" s="1">
        <f>BILANCA!E268</f>
        <v>236036.55</v>
      </c>
      <c r="E1244" s="1">
        <v>0</v>
      </c>
      <c r="F1244" s="1">
        <v>0</v>
      </c>
      <c r="G1244" s="2">
        <f t="shared" si="24"/>
        <v>177131.68767000001</v>
      </c>
      <c r="H1244" s="2">
        <f t="shared" si="23"/>
        <v>0.82000000000698492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1018749.36</v>
      </c>
      <c r="D1245" s="1">
        <f>BILANCA!E269</f>
        <v>1060399.03</v>
      </c>
      <c r="E1245" s="1">
        <v>0</v>
      </c>
      <c r="F1245" s="1">
        <v>0</v>
      </c>
      <c r="G1245" s="2">
        <f t="shared" si="24"/>
        <v>822561.42403999995</v>
      </c>
      <c r="H1245" s="2">
        <f t="shared" si="23"/>
        <v>0.39000000001396984</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50013.21</v>
      </c>
      <c r="D1247" s="1">
        <f>BILANCA!E271</f>
        <v>50297.37</v>
      </c>
      <c r="E1247" s="1">
        <v>0</v>
      </c>
      <c r="F1247" s="1">
        <v>0</v>
      </c>
      <c r="G1247" s="2">
        <f t="shared" si="24"/>
        <v>39760.498800000001</v>
      </c>
      <c r="H1247" s="2">
        <f t="shared" si="23"/>
        <v>0.58000000000174623</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2155741.9</v>
      </c>
      <c r="D1249" s="1">
        <f>BILANCA!E273</f>
        <v>4892989.6900000004</v>
      </c>
      <c r="E1249" s="1">
        <v>0</v>
      </c>
      <c r="F1249" s="1">
        <v>0</v>
      </c>
      <c r="G1249" s="2">
        <f t="shared" si="24"/>
        <v>3176497.8604800003</v>
      </c>
      <c r="H1249" s="2">
        <f t="shared" si="23"/>
        <v>0.40999999968335032</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36006481.130000003</v>
      </c>
      <c r="D1263" s="1">
        <f>BILANCA!E287</f>
        <v>693086.55</v>
      </c>
      <c r="E1263" s="1">
        <v>0</v>
      </c>
      <c r="F1263" s="1">
        <v>0</v>
      </c>
      <c r="G1263" s="2">
        <f t="shared" si="24"/>
        <v>10469943.184400002</v>
      </c>
      <c r="H1263" s="2">
        <f t="shared" si="23"/>
        <v>0.58000000263564289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55403686.490000002</v>
      </c>
      <c r="D1264" s="1">
        <f>BILANCA!E288</f>
        <v>79106336.060000002</v>
      </c>
      <c r="E1264" s="1">
        <v>0</v>
      </c>
      <c r="F1264" s="1">
        <v>0</v>
      </c>
      <c r="G1264" s="2">
        <f t="shared" si="24"/>
        <v>60026196.769410007</v>
      </c>
      <c r="H1264" s="2">
        <f t="shared" si="23"/>
        <v>0.55000000447034836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9068752.7699999996</v>
      </c>
      <c r="D1265" s="1">
        <f>BILANCA!E289</f>
        <v>170220.44</v>
      </c>
      <c r="E1265" s="1">
        <v>0</v>
      </c>
      <c r="F1265" s="1">
        <v>0</v>
      </c>
      <c r="G1265" s="2">
        <f t="shared" si="24"/>
        <v>2653392.6092999997</v>
      </c>
      <c r="H1265" s="2">
        <f t="shared" si="23"/>
        <v>0.67000000044936314</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14125646.91</v>
      </c>
      <c r="D1266" s="1">
        <f>BILANCA!E290</f>
        <v>28825773.359999999</v>
      </c>
      <c r="E1266" s="1">
        <v>0</v>
      </c>
      <c r="F1266" s="1">
        <v>0</v>
      </c>
      <c r="G1266" s="2">
        <f t="shared" si="24"/>
        <v>20312945.797289997</v>
      </c>
      <c r="H1266" s="2">
        <f t="shared" si="23"/>
        <v>0.44999999925494194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323153330.07999998</v>
      </c>
      <c r="D1270" s="1">
        <f>BILANCA!E294</f>
        <v>234563109</v>
      </c>
      <c r="E1270" s="1">
        <v>0</v>
      </c>
      <c r="F1270" s="1">
        <v>0</v>
      </c>
      <c r="G1270" s="2">
        <f t="shared" si="24"/>
        <v>227384230.29895997</v>
      </c>
      <c r="H1270" s="2">
        <f t="shared" si="23"/>
        <v>7.9999983310699463E-2</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1280147.1499999999</v>
      </c>
      <c r="D1273" s="1">
        <f>BILANCA!E297</f>
        <v>2089312.29</v>
      </c>
      <c r="E1273" s="1">
        <v>0</v>
      </c>
      <c r="F1273" s="1">
        <v>0</v>
      </c>
      <c r="G1273" s="2">
        <f t="shared" si="24"/>
        <v>1583043.8017</v>
      </c>
      <c r="H1273" s="2">
        <f t="shared" si="23"/>
        <v>0.43999999994412065</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1906081.38</v>
      </c>
      <c r="D1274" s="1">
        <f>BILANCA!E298</f>
        <v>1642407.66</v>
      </c>
      <c r="E1274" s="1">
        <v>0</v>
      </c>
      <c r="F1274" s="1">
        <v>0</v>
      </c>
      <c r="G1274" s="2">
        <f t="shared" si="24"/>
        <v>1510550.9397</v>
      </c>
      <c r="H1274" s="2">
        <f t="shared" si="23"/>
        <v>0.71999999997206032</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1153027.46</v>
      </c>
      <c r="D1275" s="1">
        <f>BILANCA!E299</f>
        <v>0</v>
      </c>
      <c r="E1275" s="1">
        <v>0</v>
      </c>
      <c r="F1275" s="1">
        <v>0</v>
      </c>
      <c r="G1275" s="2">
        <f t="shared" si="24"/>
        <v>336684.01831999997</v>
      </c>
      <c r="H1275" s="2">
        <f t="shared" si="23"/>
        <v>0.4599999999627471</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40065853.460000001</v>
      </c>
      <c r="D1289" s="1">
        <f>BILANCA!E313</f>
        <v>32942112.23</v>
      </c>
      <c r="E1289" s="1">
        <v>0</v>
      </c>
      <c r="F1289" s="1">
        <v>0</v>
      </c>
      <c r="G1289" s="2">
        <f t="shared" si="24"/>
        <v>32420723.843520001</v>
      </c>
      <c r="H1289" s="2">
        <f t="shared" si="23"/>
        <v>0.69000000134110451</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121583876.06999999</v>
      </c>
      <c r="D1299" s="6">
        <f>'RAS-funkcijski'!E5</f>
        <v>152653884.13000003</v>
      </c>
      <c r="E1299" s="6">
        <v>0</v>
      </c>
      <c r="F1299" s="6">
        <v>0</v>
      </c>
      <c r="G1299" s="7">
        <f t="shared" si="24"/>
        <v>426891.64433000004</v>
      </c>
      <c r="H1299" s="7">
        <f t="shared" si="23"/>
        <v>0.20000001788139343</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117784346.06999999</v>
      </c>
      <c r="D1300" s="1">
        <f>'RAS-funkcijski'!E6</f>
        <v>148655213.54000002</v>
      </c>
      <c r="E1300" s="1">
        <v>0</v>
      </c>
      <c r="F1300" s="1">
        <v>0</v>
      </c>
      <c r="G1300" s="2">
        <f t="shared" si="24"/>
        <v>830189.54630000005</v>
      </c>
      <c r="H1300" s="2">
        <f t="shared" si="23"/>
        <v>0.52999997138977051</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117300766.66</v>
      </c>
      <c r="D1301" s="1">
        <f>'RAS-funkcijski'!E7</f>
        <v>138920146.83000001</v>
      </c>
      <c r="E1301" s="1">
        <v>0</v>
      </c>
      <c r="F1301" s="1">
        <v>0</v>
      </c>
      <c r="G1301" s="2">
        <f t="shared" si="24"/>
        <v>1185423.18096</v>
      </c>
      <c r="H1301" s="2">
        <f t="shared" si="23"/>
        <v>0.50999999046325684</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483579.41</v>
      </c>
      <c r="D1303" s="1">
        <f>'RAS-funkcijski'!E9</f>
        <v>9735066.7100000009</v>
      </c>
      <c r="E1303" s="1">
        <v>0</v>
      </c>
      <c r="F1303" s="1">
        <v>0</v>
      </c>
      <c r="G1303" s="2">
        <f t="shared" si="24"/>
        <v>99768.564150000006</v>
      </c>
      <c r="H1303" s="2">
        <f t="shared" si="23"/>
        <v>0.69999999908031896</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734503.64</v>
      </c>
      <c r="D1312" s="1">
        <f>'RAS-funkcijski'!E18</f>
        <v>11115.53</v>
      </c>
      <c r="E1312" s="1">
        <v>0</v>
      </c>
      <c r="F1312" s="1">
        <v>0</v>
      </c>
      <c r="G1312" s="2">
        <f t="shared" si="24"/>
        <v>10594.2858</v>
      </c>
      <c r="H1312" s="2">
        <f t="shared" si="23"/>
        <v>0.82999999998537533</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3799.54</v>
      </c>
      <c r="D1313" s="1">
        <f>'RAS-funkcijski'!E19</f>
        <v>126113.67</v>
      </c>
      <c r="E1313" s="1">
        <v>0</v>
      </c>
      <c r="F1313" s="1">
        <v>0</v>
      </c>
      <c r="G1313" s="2">
        <f t="shared" si="24"/>
        <v>3840.4031999999997</v>
      </c>
      <c r="H1313" s="2">
        <f t="shared" si="23"/>
        <v>0.79000000000178261</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3061226.82</v>
      </c>
      <c r="D1314" s="1">
        <f>'RAS-funkcijski'!E20</f>
        <v>3861441.39</v>
      </c>
      <c r="E1314" s="1">
        <v>0</v>
      </c>
      <c r="F1314" s="1">
        <v>0</v>
      </c>
      <c r="G1314" s="2">
        <f t="shared" si="24"/>
        <v>172545.7536</v>
      </c>
      <c r="H1314" s="2">
        <f t="shared" si="23"/>
        <v>0.57000000029802322</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3319537.9699999997</v>
      </c>
      <c r="D1322" s="1">
        <f>'RAS-funkcijski'!E28</f>
        <v>4564409.2699999996</v>
      </c>
      <c r="E1322" s="1">
        <v>0</v>
      </c>
      <c r="F1322" s="1">
        <v>0</v>
      </c>
      <c r="G1322" s="2">
        <f t="shared" si="24"/>
        <v>298760.55623999995</v>
      </c>
      <c r="H1322" s="2">
        <f t="shared" si="23"/>
        <v>0.29999999981373549</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1875900.19</v>
      </c>
      <c r="D1324" s="1">
        <f>'RAS-funkcijski'!E30</f>
        <v>2155420.75</v>
      </c>
      <c r="E1324" s="1">
        <v>0</v>
      </c>
      <c r="F1324" s="1">
        <v>0</v>
      </c>
      <c r="G1324" s="2">
        <f t="shared" si="24"/>
        <v>160855.28393999999</v>
      </c>
      <c r="H1324" s="2">
        <f t="shared" si="23"/>
        <v>0.43999999994412065</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2034.39</v>
      </c>
      <c r="D1325" s="1">
        <f>'RAS-funkcijski'!E31</f>
        <v>0</v>
      </c>
      <c r="E1325" s="1">
        <v>0</v>
      </c>
      <c r="F1325" s="1">
        <v>0</v>
      </c>
      <c r="G1325" s="2">
        <f t="shared" si="24"/>
        <v>54.928530000000002</v>
      </c>
      <c r="H1325" s="2">
        <f t="shared" si="23"/>
        <v>0.39000000000010004</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1441603.39</v>
      </c>
      <c r="D1328" s="1">
        <f>'RAS-funkcijski'!E34</f>
        <v>2408988.52</v>
      </c>
      <c r="E1328" s="1">
        <v>0</v>
      </c>
      <c r="F1328" s="1">
        <v>0</v>
      </c>
      <c r="G1328" s="2">
        <f t="shared" si="24"/>
        <v>187787.4129</v>
      </c>
      <c r="H1328" s="2">
        <f t="shared" si="23"/>
        <v>0.86999999987892807</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156126662.72999999</v>
      </c>
      <c r="D1329" s="1">
        <f>'RAS-funkcijski'!E35</f>
        <v>180098579.77999997</v>
      </c>
      <c r="E1329" s="1">
        <v>0</v>
      </c>
      <c r="F1329" s="1">
        <v>0</v>
      </c>
      <c r="G1329" s="2">
        <f t="shared" si="24"/>
        <v>16006038.490989998</v>
      </c>
      <c r="H1329" s="2">
        <f t="shared" si="23"/>
        <v>0.49000003933906555</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2561488.85</v>
      </c>
      <c r="D1333" s="1">
        <f>'RAS-funkcijski'!E39</f>
        <v>2759969.39</v>
      </c>
      <c r="E1333" s="1">
        <v>0</v>
      </c>
      <c r="F1333" s="1">
        <v>0</v>
      </c>
      <c r="G1333" s="2">
        <f t="shared" si="24"/>
        <v>282849.96705000004</v>
      </c>
      <c r="H1333" s="2">
        <f t="shared" si="23"/>
        <v>0.5400000000372529</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646012.49</v>
      </c>
      <c r="D1334" s="1">
        <f>'RAS-funkcijski'!E40</f>
        <v>1236191.23</v>
      </c>
      <c r="E1334" s="1">
        <v>0</v>
      </c>
      <c r="F1334" s="1">
        <v>0</v>
      </c>
      <c r="G1334" s="2">
        <f t="shared" si="24"/>
        <v>112262.2182</v>
      </c>
      <c r="H1334" s="2">
        <f t="shared" si="23"/>
        <v>0.71999999997206032</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1843950.36</v>
      </c>
      <c r="D1335" s="1">
        <f>'RAS-funkcijski'!E41</f>
        <v>1394242.42</v>
      </c>
      <c r="E1335" s="1">
        <v>0</v>
      </c>
      <c r="F1335" s="1">
        <v>0</v>
      </c>
      <c r="G1335" s="2">
        <f t="shared" si="24"/>
        <v>171400.1024</v>
      </c>
      <c r="H1335" s="2">
        <f t="shared" si="23"/>
        <v>0.78000000002793968</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71526</v>
      </c>
      <c r="D1336" s="1">
        <f>'RAS-funkcijski'!E42</f>
        <v>129535.74</v>
      </c>
      <c r="E1336" s="1">
        <v>0</v>
      </c>
      <c r="F1336" s="1">
        <v>0</v>
      </c>
      <c r="G1336" s="2">
        <f t="shared" si="24"/>
        <v>12562.704239999999</v>
      </c>
      <c r="H1336" s="2">
        <f t="shared" si="23"/>
        <v>0.25999999999476131</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469405.99</v>
      </c>
      <c r="D1337" s="1">
        <f>'RAS-funkcijski'!E43</f>
        <v>730586.78</v>
      </c>
      <c r="E1337" s="1">
        <v>0</v>
      </c>
      <c r="F1337" s="1">
        <v>0</v>
      </c>
      <c r="G1337" s="2">
        <f t="shared" si="24"/>
        <v>75292.602450000006</v>
      </c>
      <c r="H1337" s="2">
        <f t="shared" si="23"/>
        <v>0.22999999998137355</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469405.99</v>
      </c>
      <c r="D1343" s="1">
        <f>'RAS-funkcijski'!E49</f>
        <v>730586.78</v>
      </c>
      <c r="E1343" s="1">
        <v>0</v>
      </c>
      <c r="F1343" s="1">
        <v>0</v>
      </c>
      <c r="G1343" s="2">
        <f t="shared" si="24"/>
        <v>86876.079750000004</v>
      </c>
      <c r="H1343" s="2">
        <f t="shared" si="27"/>
        <v>0.22999999998137355</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139989048.13999999</v>
      </c>
      <c r="D1348" s="1">
        <f>'RAS-funkcijski'!E54</f>
        <v>160291261.06</v>
      </c>
      <c r="E1348" s="1">
        <v>0</v>
      </c>
      <c r="F1348" s="1">
        <v>0</v>
      </c>
      <c r="G1348" s="2">
        <f t="shared" si="24"/>
        <v>23028578.513</v>
      </c>
      <c r="H1348" s="2">
        <f t="shared" si="27"/>
        <v>0.19999998807907104</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139893487.72</v>
      </c>
      <c r="D1349" s="1">
        <f>'RAS-funkcijski'!E55</f>
        <v>160195693.06</v>
      </c>
      <c r="E1349" s="1">
        <v>0</v>
      </c>
      <c r="F1349" s="1">
        <v>0</v>
      </c>
      <c r="G1349" s="2">
        <f t="shared" si="24"/>
        <v>23474528.565839998</v>
      </c>
      <c r="H1349" s="2">
        <f t="shared" si="27"/>
        <v>0.34000000357627869</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95560.42</v>
      </c>
      <c r="D1353" s="1">
        <f>'RAS-funkcijski'!E59</f>
        <v>95568</v>
      </c>
      <c r="E1353" s="1">
        <v>0</v>
      </c>
      <c r="F1353" s="1">
        <v>0</v>
      </c>
      <c r="G1353" s="2">
        <f t="shared" si="24"/>
        <v>15768.303099999999</v>
      </c>
      <c r="H1353" s="2">
        <f t="shared" si="27"/>
        <v>0.41999999999825377</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596415.34000000008</v>
      </c>
      <c r="D1355" s="1">
        <f>'RAS-funkcijski'!E61</f>
        <v>3144079.89</v>
      </c>
      <c r="E1355" s="1">
        <v>0</v>
      </c>
      <c r="F1355" s="1">
        <v>0</v>
      </c>
      <c r="G1355" s="2">
        <f t="shared" si="24"/>
        <v>392420.78184000001</v>
      </c>
      <c r="H1355" s="2">
        <f t="shared" si="27"/>
        <v>0.44999999995343387</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588120.16</v>
      </c>
      <c r="D1358" s="1">
        <f>'RAS-funkcijski'!E64</f>
        <v>3140767.39</v>
      </c>
      <c r="E1358" s="1">
        <v>0</v>
      </c>
      <c r="F1358" s="1">
        <v>0</v>
      </c>
      <c r="G1358" s="2">
        <f t="shared" si="24"/>
        <v>412179.29639999999</v>
      </c>
      <c r="H1358" s="2">
        <f t="shared" si="27"/>
        <v>0.55000000016298145</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8295.18</v>
      </c>
      <c r="D1359" s="1">
        <f>'RAS-funkcijski'!E65</f>
        <v>3312.5</v>
      </c>
      <c r="E1359" s="1">
        <v>0</v>
      </c>
      <c r="F1359" s="1">
        <v>0</v>
      </c>
      <c r="G1359" s="2">
        <f t="shared" si="24"/>
        <v>910.13098000000002</v>
      </c>
      <c r="H1359" s="2">
        <f t="shared" si="27"/>
        <v>0.68000000000029104</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6343530.3499999996</v>
      </c>
      <c r="D1360" s="1">
        <f>'RAS-funkcijski'!E66</f>
        <v>3904034.69</v>
      </c>
      <c r="E1360" s="1">
        <v>0</v>
      </c>
      <c r="F1360" s="1">
        <v>0</v>
      </c>
      <c r="G1360" s="2">
        <f t="shared" si="24"/>
        <v>877399.18325999996</v>
      </c>
      <c r="H1360" s="2">
        <f t="shared" si="27"/>
        <v>0.65999999968335032</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6343530.3499999996</v>
      </c>
      <c r="D1363" s="1">
        <f>'RAS-funkcijski'!E69</f>
        <v>3904034.69</v>
      </c>
      <c r="E1363" s="1">
        <v>0</v>
      </c>
      <c r="F1363" s="1">
        <v>0</v>
      </c>
      <c r="G1363" s="2">
        <f t="shared" si="24"/>
        <v>919853.98245000001</v>
      </c>
      <c r="H1363" s="2">
        <f t="shared" si="27"/>
        <v>0.65999999968335032</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6166774.0599999996</v>
      </c>
      <c r="D1368" s="1">
        <f>'RAS-funkcijski'!E74</f>
        <v>9268647.9700000007</v>
      </c>
      <c r="E1368" s="1">
        <v>0</v>
      </c>
      <c r="F1368" s="1">
        <v>0</v>
      </c>
      <c r="G1368" s="2">
        <f t="shared" si="24"/>
        <v>1729284.9000000001</v>
      </c>
      <c r="H1368" s="2">
        <f t="shared" si="27"/>
        <v>8.9999998919665813E-2</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35435361.410000004</v>
      </c>
      <c r="D1369" s="1">
        <f>'RAS-funkcijski'!E75</f>
        <v>92959018.799999997</v>
      </c>
      <c r="E1369" s="1">
        <v>0</v>
      </c>
      <c r="F1369" s="1">
        <v>0</v>
      </c>
      <c r="G1369" s="2">
        <f t="shared" si="24"/>
        <v>15716091.329709999</v>
      </c>
      <c r="H1369" s="2">
        <f t="shared" si="27"/>
        <v>0.61000000685453415</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3999487.62</v>
      </c>
      <c r="D1370" s="1">
        <f>'RAS-funkcijski'!E76</f>
        <v>6920483.0800000001</v>
      </c>
      <c r="E1370" s="1">
        <v>0</v>
      </c>
      <c r="F1370" s="1">
        <v>0</v>
      </c>
      <c r="G1370" s="2">
        <f t="shared" si="24"/>
        <v>1284512.6721600001</v>
      </c>
      <c r="H1370" s="2">
        <f t="shared" si="27"/>
        <v>0.4599999999627471</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28096562.870000001</v>
      </c>
      <c r="D1371" s="1">
        <f>'RAS-funkcijski'!E77</f>
        <v>44065022.060000002</v>
      </c>
      <c r="E1371" s="1">
        <v>0</v>
      </c>
      <c r="F1371" s="1">
        <v>0</v>
      </c>
      <c r="G1371" s="2">
        <f t="shared" si="24"/>
        <v>8484542.3102700002</v>
      </c>
      <c r="H1371" s="2">
        <f t="shared" si="27"/>
        <v>0.19000000134110451</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438837.13</v>
      </c>
      <c r="D1374" s="1">
        <f>'RAS-funkcijski'!E80</f>
        <v>314995.18</v>
      </c>
      <c r="E1374" s="1">
        <v>0</v>
      </c>
      <c r="F1374" s="1">
        <v>0</v>
      </c>
      <c r="G1374" s="2">
        <f t="shared" si="24"/>
        <v>81230.88923999999</v>
      </c>
      <c r="H1374" s="2">
        <f t="shared" si="27"/>
        <v>0.30999999999767169</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2900473.79</v>
      </c>
      <c r="D1375" s="1">
        <f>'RAS-funkcijski'!E81</f>
        <v>41658518.479999997</v>
      </c>
      <c r="E1375" s="1">
        <v>0</v>
      </c>
      <c r="F1375" s="1">
        <v>0</v>
      </c>
      <c r="G1375" s="2">
        <f t="shared" si="24"/>
        <v>6638748.3277499992</v>
      </c>
      <c r="H1375" s="2">
        <f t="shared" si="27"/>
        <v>0.68999999668449163</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156630365.99000001</v>
      </c>
      <c r="D1376" s="1">
        <f>'RAS-funkcijski'!E82</f>
        <v>233896804.11000001</v>
      </c>
      <c r="E1376" s="1">
        <v>0</v>
      </c>
      <c r="F1376" s="1">
        <v>0</v>
      </c>
      <c r="G1376" s="2">
        <f t="shared" si="24"/>
        <v>48705069.98838</v>
      </c>
      <c r="H1376" s="2">
        <f t="shared" si="27"/>
        <v>0.12000000476837158</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37398091.869999997</v>
      </c>
      <c r="D1378" s="1">
        <f>'RAS-funkcijski'!E84</f>
        <v>42082247.439999998</v>
      </c>
      <c r="E1378" s="1">
        <v>0</v>
      </c>
      <c r="F1378" s="1">
        <v>0</v>
      </c>
      <c r="G1378" s="2">
        <f t="shared" si="24"/>
        <v>9725006.9399999995</v>
      </c>
      <c r="H1378" s="2">
        <f t="shared" si="27"/>
        <v>0.57000000029802322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22457722.940000001</v>
      </c>
      <c r="D1380" s="1">
        <f>'RAS-funkcijski'!E86</f>
        <v>19825931.329999998</v>
      </c>
      <c r="E1380" s="1">
        <v>0</v>
      </c>
      <c r="F1380" s="1">
        <v>0</v>
      </c>
      <c r="G1380" s="2">
        <f t="shared" si="24"/>
        <v>5092986.0192</v>
      </c>
      <c r="H1380" s="2">
        <f t="shared" si="27"/>
        <v>0.38999999687075615</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96774551.180000007</v>
      </c>
      <c r="D1382" s="1">
        <f>'RAS-funkcijski'!E88</f>
        <v>171988625.34</v>
      </c>
      <c r="E1382" s="1">
        <v>0</v>
      </c>
      <c r="F1382" s="1">
        <v>0</v>
      </c>
      <c r="G1382" s="2">
        <f t="shared" si="24"/>
        <v>37023151.356240004</v>
      </c>
      <c r="H1382" s="2">
        <f t="shared" si="27"/>
        <v>0.52000001072883606</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14344393.530000001</v>
      </c>
      <c r="D1383" s="1">
        <f>'RAS-funkcijski'!E89</f>
        <v>15797173.83</v>
      </c>
      <c r="E1383" s="1">
        <v>0</v>
      </c>
      <c r="F1383" s="1">
        <v>0</v>
      </c>
      <c r="G1383" s="2">
        <f t="shared" si="24"/>
        <v>3904793.0011500004</v>
      </c>
      <c r="H1383" s="2">
        <f t="shared" si="27"/>
        <v>0.6399999987334013</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29326.29</v>
      </c>
      <c r="D1393" s="1">
        <f>'RAS-funkcijski'!E99</f>
        <v>29637.58</v>
      </c>
      <c r="E1393" s="1">
        <v>0</v>
      </c>
      <c r="F1393" s="1">
        <v>0</v>
      </c>
      <c r="G1393" s="2">
        <f t="shared" si="24"/>
        <v>8417.1377500000017</v>
      </c>
      <c r="H1393" s="2">
        <f t="shared" si="27"/>
        <v>0.70999999999912689</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29326.29</v>
      </c>
      <c r="D1396" s="1">
        <f>'RAS-funkcijski'!E102</f>
        <v>29637.58</v>
      </c>
      <c r="E1396" s="1">
        <v>0</v>
      </c>
      <c r="F1396" s="1">
        <v>0</v>
      </c>
      <c r="G1396" s="2">
        <f t="shared" si="24"/>
        <v>8682.9421000000002</v>
      </c>
      <c r="H1396" s="2">
        <f t="shared" si="27"/>
        <v>0.70999999999912689</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7289565.8300000001</v>
      </c>
      <c r="D1398" s="1">
        <f>'RAS-funkcijski'!E104</f>
        <v>6554692.1799999997</v>
      </c>
      <c r="E1398" s="1">
        <v>0</v>
      </c>
      <c r="F1398" s="1">
        <v>0</v>
      </c>
      <c r="G1398" s="2">
        <f t="shared" si="24"/>
        <v>2039895.0190000001</v>
      </c>
      <c r="H1398" s="2">
        <f t="shared" si="27"/>
        <v>0.34999999962747097</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7025501.4100000001</v>
      </c>
      <c r="D1400" s="1">
        <f>'RAS-funkcijski'!E106</f>
        <v>9212844.0700000003</v>
      </c>
      <c r="E1400" s="1">
        <v>0</v>
      </c>
      <c r="F1400" s="1">
        <v>0</v>
      </c>
      <c r="G1400" s="2">
        <f t="shared" si="24"/>
        <v>2596021.3341000001</v>
      </c>
      <c r="H1400" s="2">
        <f t="shared" si="27"/>
        <v>0.48000000044703484</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49455044.849999994</v>
      </c>
      <c r="D1401" s="1">
        <f>'RAS-funkcijski'!E107</f>
        <v>50367184.420000002</v>
      </c>
      <c r="E1401" s="1">
        <v>0</v>
      </c>
      <c r="F1401" s="1">
        <v>0</v>
      </c>
      <c r="G1401" s="2">
        <f t="shared" si="24"/>
        <v>15469509.610069999</v>
      </c>
      <c r="H1401" s="2">
        <f t="shared" si="27"/>
        <v>0.57000000774860382</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30480334.050000001</v>
      </c>
      <c r="D1402" s="1">
        <f>'RAS-funkcijski'!E108</f>
        <v>33139391.780000001</v>
      </c>
      <c r="E1402" s="1">
        <v>0</v>
      </c>
      <c r="F1402" s="1">
        <v>0</v>
      </c>
      <c r="G1402" s="2">
        <f t="shared" si="24"/>
        <v>10062948.23144</v>
      </c>
      <c r="H1402" s="2">
        <f t="shared" si="27"/>
        <v>0.26999999955296516</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15240644.859999999</v>
      </c>
      <c r="D1403" s="1">
        <f>'RAS-funkcijski'!E109</f>
        <v>14858022.83</v>
      </c>
      <c r="E1403" s="1">
        <v>0</v>
      </c>
      <c r="F1403" s="1">
        <v>0</v>
      </c>
      <c r="G1403" s="2">
        <f t="shared" si="24"/>
        <v>4720452.5045999996</v>
      </c>
      <c r="H1403" s="2">
        <f t="shared" si="27"/>
        <v>0.31000000052154064</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1090377.3999999999</v>
      </c>
      <c r="D1405" s="1">
        <f>'RAS-funkcijski'!E111</f>
        <v>1116209.68</v>
      </c>
      <c r="E1405" s="1">
        <v>0</v>
      </c>
      <c r="F1405" s="1">
        <v>0</v>
      </c>
      <c r="G1405" s="2">
        <f t="shared" si="24"/>
        <v>355539.25331999996</v>
      </c>
      <c r="H1405" s="2">
        <f t="shared" si="27"/>
        <v>0.71999999997206032</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2643688.54</v>
      </c>
      <c r="D1407" s="1">
        <f>'RAS-funkcijski'!E113</f>
        <v>1253560.1299999999</v>
      </c>
      <c r="E1407" s="1">
        <v>0</v>
      </c>
      <c r="F1407" s="1">
        <v>0</v>
      </c>
      <c r="G1407" s="2">
        <f t="shared" si="24"/>
        <v>561438.15919999999</v>
      </c>
      <c r="H1407" s="2">
        <f t="shared" si="27"/>
        <v>0.58999999985098839</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123418006.79000002</v>
      </c>
      <c r="D1408" s="1">
        <f>'RAS-funkcijski'!E114</f>
        <v>102628764.73</v>
      </c>
      <c r="E1408" s="1">
        <v>0</v>
      </c>
      <c r="F1408" s="1">
        <v>0</v>
      </c>
      <c r="G1408" s="2">
        <f t="shared" si="24"/>
        <v>36154308.987500004</v>
      </c>
      <c r="H1408" s="2">
        <f t="shared" si="27"/>
        <v>0.47999997437000275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65766638.290000007</v>
      </c>
      <c r="D1409" s="1">
        <f>'RAS-funkcijski'!E115</f>
        <v>52028685.730000004</v>
      </c>
      <c r="E1409" s="1">
        <v>0</v>
      </c>
      <c r="F1409" s="1">
        <v>0</v>
      </c>
      <c r="G1409" s="2">
        <f t="shared" si="24"/>
        <v>18850465.082249999</v>
      </c>
      <c r="H1409" s="2">
        <f t="shared" si="27"/>
        <v>0.56000000238418579</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17322113.73</v>
      </c>
      <c r="D1410" s="1">
        <f>'RAS-funkcijski'!E116</f>
        <v>28602655.73</v>
      </c>
      <c r="E1410" s="1">
        <v>0</v>
      </c>
      <c r="F1410" s="1">
        <v>0</v>
      </c>
      <c r="G1410" s="2">
        <f t="shared" si="24"/>
        <v>8347071.6212800005</v>
      </c>
      <c r="H1410" s="2">
        <f t="shared" si="27"/>
        <v>0.53999999910593033</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48444524.560000002</v>
      </c>
      <c r="D1411" s="1">
        <f>'RAS-funkcijski'!E117</f>
        <v>23426030</v>
      </c>
      <c r="E1411" s="1">
        <v>0</v>
      </c>
      <c r="F1411" s="1">
        <v>0</v>
      </c>
      <c r="G1411" s="2">
        <f t="shared" si="24"/>
        <v>10768514.05528</v>
      </c>
      <c r="H1411" s="2">
        <f t="shared" si="27"/>
        <v>0.43999999761581421</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15491051.310000001</v>
      </c>
      <c r="D1412" s="1">
        <f>'RAS-funkcijski'!E118</f>
        <v>9101650.6500000004</v>
      </c>
      <c r="E1412" s="1">
        <v>0</v>
      </c>
      <c r="F1412" s="1">
        <v>0</v>
      </c>
      <c r="G1412" s="2">
        <f t="shared" si="24"/>
        <v>3841156.1975400001</v>
      </c>
      <c r="H1412" s="2">
        <f t="shared" si="27"/>
        <v>0.66000000014901161</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15491051.310000001</v>
      </c>
      <c r="D1414" s="1">
        <f>'RAS-funkcijski'!E120</f>
        <v>9101650.6500000004</v>
      </c>
      <c r="E1414" s="1">
        <v>0</v>
      </c>
      <c r="F1414" s="1">
        <v>0</v>
      </c>
      <c r="G1414" s="2">
        <f t="shared" si="24"/>
        <v>3908544.9027600004</v>
      </c>
      <c r="H1414" s="2">
        <f t="shared" si="27"/>
        <v>0.66000000014901161</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2893993.31</v>
      </c>
      <c r="D1419" s="1">
        <f>'RAS-funkcijski'!E125</f>
        <v>3089998.74</v>
      </c>
      <c r="E1419" s="1">
        <v>0</v>
      </c>
      <c r="F1419" s="1">
        <v>0</v>
      </c>
      <c r="G1419" s="2">
        <f t="shared" si="24"/>
        <v>1097952.8855900001</v>
      </c>
      <c r="H1419" s="2">
        <f t="shared" si="27"/>
        <v>0.56999999983236194</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39266323.880000003</v>
      </c>
      <c r="D1422" s="1">
        <f>'RAS-funkcijski'!E128</f>
        <v>38408429.609999999</v>
      </c>
      <c r="E1422" s="1">
        <v>0</v>
      </c>
      <c r="F1422" s="1">
        <v>0</v>
      </c>
      <c r="G1422" s="2">
        <f t="shared" si="24"/>
        <v>14394314.704399999</v>
      </c>
      <c r="H1422" s="2">
        <f t="shared" si="27"/>
        <v>0.50999999791383743</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107354345.81</v>
      </c>
      <c r="D1423" s="1">
        <f>'RAS-funkcijski'!E129</f>
        <v>84590870.859999999</v>
      </c>
      <c r="E1423" s="1">
        <v>0</v>
      </c>
      <c r="F1423" s="1">
        <v>0</v>
      </c>
      <c r="G1423" s="2">
        <f t="shared" si="24"/>
        <v>34567010.941249996</v>
      </c>
      <c r="H1423" s="2">
        <f t="shared" si="27"/>
        <v>0.32999999821186066</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5579810.3600000003</v>
      </c>
      <c r="D1424" s="1">
        <f>'RAS-funkcijski'!E130</f>
        <v>5157991.88</v>
      </c>
      <c r="E1424" s="1">
        <v>0</v>
      </c>
      <c r="F1424" s="1">
        <v>0</v>
      </c>
      <c r="G1424" s="2">
        <f t="shared" si="24"/>
        <v>2002870.0591199999</v>
      </c>
      <c r="H1424" s="2">
        <f t="shared" si="27"/>
        <v>0.48000000044703484</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5579810.3600000003</v>
      </c>
      <c r="D1426" s="1">
        <f>'RAS-funkcijski'!E132</f>
        <v>5157991.88</v>
      </c>
      <c r="E1426" s="1">
        <v>0</v>
      </c>
      <c r="F1426" s="1">
        <v>0</v>
      </c>
      <c r="G1426" s="2">
        <f t="shared" si="24"/>
        <v>2034661.6473599998</v>
      </c>
      <c r="H1426" s="2">
        <f t="shared" si="27"/>
        <v>0.48000000044703484</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9036915.2200000007</v>
      </c>
      <c r="D1427" s="1">
        <f>'RAS-funkcijski'!E133</f>
        <v>17338582.93</v>
      </c>
      <c r="E1427" s="1">
        <v>0</v>
      </c>
      <c r="F1427" s="1">
        <v>0</v>
      </c>
      <c r="G1427" s="2">
        <f t="shared" si="24"/>
        <v>5639116.4593200004</v>
      </c>
      <c r="H1427" s="2">
        <f t="shared" si="27"/>
        <v>0.29000000096857548</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79716776.670000002</v>
      </c>
      <c r="D1429" s="1">
        <f>'RAS-funkcijski'!E135</f>
        <v>56518026.189999998</v>
      </c>
      <c r="E1429" s="1">
        <v>0</v>
      </c>
      <c r="F1429" s="1">
        <v>0</v>
      </c>
      <c r="G1429" s="2">
        <f t="shared" si="24"/>
        <v>25250620.605550002</v>
      </c>
      <c r="H1429" s="2">
        <f t="shared" si="27"/>
        <v>0.51999999582767487</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574052.68999999994</v>
      </c>
      <c r="D1432" s="1">
        <f>'RAS-funkcijski'!E138</f>
        <v>597786.71</v>
      </c>
      <c r="E1432" s="1">
        <v>0</v>
      </c>
      <c r="F1432" s="1">
        <v>0</v>
      </c>
      <c r="G1432" s="2">
        <f t="shared" si="24"/>
        <v>237129.89873999998</v>
      </c>
      <c r="H1432" s="2">
        <f t="shared" si="27"/>
        <v>0.60000000009313226</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12446790.869999999</v>
      </c>
      <c r="D1434" s="1">
        <f>'RAS-funkcijski'!E140</f>
        <v>4978483.1500000004</v>
      </c>
      <c r="E1434" s="1">
        <v>0</v>
      </c>
      <c r="F1434" s="1">
        <v>0</v>
      </c>
      <c r="G1434" s="2">
        <f t="shared" si="24"/>
        <v>3046910.9751200005</v>
      </c>
      <c r="H1434" s="2">
        <f t="shared" si="27"/>
        <v>0.2800000011920929</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767667595.1500001</v>
      </c>
      <c r="D1435" s="13">
        <f>'RAS-funkcijski'!E141</f>
        <v>917556689.93000007</v>
      </c>
      <c r="E1435" s="13">
        <v>0</v>
      </c>
      <c r="F1435" s="13">
        <v>0</v>
      </c>
      <c r="G1435" s="14">
        <f t="shared" si="24"/>
        <v>356580993.57637006</v>
      </c>
      <c r="H1435" s="14">
        <f t="shared" si="27"/>
        <v>0.22000002861022949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107447159.52</v>
      </c>
      <c r="D1436" s="6">
        <f>'P-VRIO'!E5</f>
        <v>41182128.370000005</v>
      </c>
      <c r="E1436" s="6">
        <v>0</v>
      </c>
      <c r="F1436" s="6">
        <v>0</v>
      </c>
      <c r="G1436" s="7">
        <f t="shared" si="24"/>
        <v>189811.41626000003</v>
      </c>
      <c r="H1436" s="7">
        <f t="shared" si="27"/>
        <v>0.85000000894069672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444406.91</v>
      </c>
      <c r="D1437" s="1">
        <f>'P-VRIO'!E6</f>
        <v>4019250.67</v>
      </c>
      <c r="E1437" s="1">
        <v>0</v>
      </c>
      <c r="F1437" s="1">
        <v>0</v>
      </c>
      <c r="G1437" s="2">
        <f t="shared" si="24"/>
        <v>16965.816500000001</v>
      </c>
      <c r="H1437" s="2">
        <f t="shared" si="27"/>
        <v>0.42000000010011718</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400193.41</v>
      </c>
      <c r="D1438" s="1">
        <f>'P-VRIO'!E7</f>
        <v>0</v>
      </c>
      <c r="E1438" s="1">
        <v>0</v>
      </c>
      <c r="F1438" s="1">
        <v>0</v>
      </c>
      <c r="G1438" s="2">
        <f t="shared" si="24"/>
        <v>1200.58023</v>
      </c>
      <c r="H1438" s="2">
        <f t="shared" si="27"/>
        <v>0.40999999997438863</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18221.66</v>
      </c>
      <c r="D1439" s="1">
        <f>'P-VRIO'!E8</f>
        <v>0</v>
      </c>
      <c r="E1439" s="1">
        <v>0</v>
      </c>
      <c r="F1439" s="1">
        <v>0</v>
      </c>
      <c r="G1439" s="2">
        <f t="shared" si="24"/>
        <v>72.88664</v>
      </c>
      <c r="H1439" s="2">
        <f t="shared" si="27"/>
        <v>0.34000000000014552</v>
      </c>
      <c r="I1439" s="10">
        <f t="shared" ref="I1439:I1444" si="28">G1439*H1439</f>
        <v>24.781457600010608</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381971.75</v>
      </c>
      <c r="D1440" s="1">
        <f>'P-VRIO'!E9</f>
        <v>0</v>
      </c>
      <c r="E1440" s="1">
        <v>0</v>
      </c>
      <c r="F1440" s="1">
        <v>0</v>
      </c>
      <c r="G1440" s="2">
        <f t="shared" si="24"/>
        <v>1909.8587500000001</v>
      </c>
      <c r="H1440" s="2">
        <f t="shared" si="27"/>
        <v>0.25</v>
      </c>
      <c r="I1440" s="10">
        <f t="shared" si="28"/>
        <v>477.46468750000003</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44213.5</v>
      </c>
      <c r="D1445" s="1">
        <f>'P-VRIO'!E14</f>
        <v>4019250.67</v>
      </c>
      <c r="E1445" s="1">
        <v>0</v>
      </c>
      <c r="F1445" s="1">
        <v>0</v>
      </c>
      <c r="G1445" s="2">
        <f t="shared" si="24"/>
        <v>80827.148399999991</v>
      </c>
      <c r="H1445" s="2">
        <f t="shared" si="27"/>
        <v>0.83000000007450581</v>
      </c>
      <c r="I1445" s="10">
        <v>0</v>
      </c>
      <c r="J1445" s="2">
        <f>IF(AND(Skriveni!C1445&lt;&gt;0,Skriveni!D1445&lt;&gt;0),1,0)</f>
        <v>1</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40669.42</v>
      </c>
      <c r="D1449" s="1">
        <f>'P-VRIO'!E18</f>
        <v>0</v>
      </c>
      <c r="E1449" s="1">
        <v>0</v>
      </c>
      <c r="F1449" s="1">
        <v>0</v>
      </c>
      <c r="G1449" s="2">
        <f t="shared" si="24"/>
        <v>569.37188000000003</v>
      </c>
      <c r="H1449" s="2">
        <f t="shared" si="27"/>
        <v>0.41999999999825377</v>
      </c>
      <c r="I1449" s="10">
        <f t="shared" si="29"/>
        <v>239.13618959900575</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3544.08</v>
      </c>
      <c r="D1450" s="1">
        <f>'P-VRIO'!E19</f>
        <v>4019250.67</v>
      </c>
      <c r="E1450" s="1">
        <v>0</v>
      </c>
      <c r="F1450" s="1">
        <v>0</v>
      </c>
      <c r="G1450" s="2">
        <f t="shared" si="24"/>
        <v>120630.6813</v>
      </c>
      <c r="H1450" s="2">
        <f t="shared" si="27"/>
        <v>0.41000000007443305</v>
      </c>
      <c r="I1450" s="10">
        <f t="shared" si="29"/>
        <v>49458.579341978904</v>
      </c>
      <c r="J1450" s="2">
        <f>IF(AND(Skriveni!C1450&lt;&gt;0,Skriveni!D1450&lt;&gt;0),1,0)</f>
        <v>1</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107002752.61</v>
      </c>
      <c r="D1453" s="1">
        <f>'P-VRIO'!E22</f>
        <v>37162877.700000003</v>
      </c>
      <c r="E1453" s="1">
        <v>0</v>
      </c>
      <c r="F1453" s="1">
        <v>0</v>
      </c>
      <c r="G1453" s="2">
        <f t="shared" si="24"/>
        <v>3263913.1441799998</v>
      </c>
      <c r="H1453" s="2">
        <f t="shared" si="27"/>
        <v>0.68999999761581421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107002752.61</v>
      </c>
      <c r="D1454" s="1">
        <f>'P-VRIO'!E23</f>
        <v>9535806.2100000009</v>
      </c>
      <c r="E1454" s="1">
        <v>0</v>
      </c>
      <c r="F1454" s="1">
        <v>0</v>
      </c>
      <c r="G1454" s="2">
        <f t="shared" si="24"/>
        <v>2395412.9355699997</v>
      </c>
      <c r="H1454" s="2">
        <f t="shared" si="27"/>
        <v>0.60000000149011612</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9684993.0800000001</v>
      </c>
      <c r="D1455" s="1">
        <f>'P-VRIO'!E24</f>
        <v>0</v>
      </c>
      <c r="E1455" s="1">
        <v>0</v>
      </c>
      <c r="F1455" s="1">
        <v>0</v>
      </c>
      <c r="G1455" s="2">
        <f t="shared" si="24"/>
        <v>193699.8616</v>
      </c>
      <c r="H1455" s="2">
        <f t="shared" si="27"/>
        <v>8.0000000074505806E-2</v>
      </c>
      <c r="I1455" s="10">
        <f t="shared" ref="I1455:I1460" si="30">G1455*H1455</f>
        <v>15495.988942431764</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97018836.359999999</v>
      </c>
      <c r="D1456" s="1">
        <f>'P-VRIO'!E25</f>
        <v>464572.63</v>
      </c>
      <c r="E1456" s="1">
        <v>0</v>
      </c>
      <c r="F1456" s="1">
        <v>0</v>
      </c>
      <c r="G1456" s="2">
        <f t="shared" si="24"/>
        <v>2056907.6140200002</v>
      </c>
      <c r="H1456" s="2">
        <f t="shared" si="27"/>
        <v>0.72999999939929694</v>
      </c>
      <c r="I1456" s="10">
        <f t="shared" si="30"/>
        <v>1501542.5569990096</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1331.09</v>
      </c>
      <c r="D1458" s="1">
        <f>'P-VRIO'!E27</f>
        <v>0</v>
      </c>
      <c r="E1458" s="1">
        <v>0</v>
      </c>
      <c r="F1458" s="1">
        <v>0</v>
      </c>
      <c r="G1458" s="2">
        <f t="shared" si="24"/>
        <v>30.615069999999999</v>
      </c>
      <c r="H1458" s="2">
        <f t="shared" si="27"/>
        <v>8.9999999999918145E-2</v>
      </c>
      <c r="I1458" s="10">
        <f t="shared" si="30"/>
        <v>2.7553562999974939</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297452.08</v>
      </c>
      <c r="D1459" s="1">
        <f>'P-VRIO'!E28</f>
        <v>4584706.66</v>
      </c>
      <c r="E1459" s="1">
        <v>0</v>
      </c>
      <c r="F1459" s="1">
        <v>0</v>
      </c>
      <c r="G1459" s="2">
        <f t="shared" si="24"/>
        <v>227204.76960000003</v>
      </c>
      <c r="H1459" s="2">
        <f t="shared" si="27"/>
        <v>0.41999999986728653</v>
      </c>
      <c r="I1459" s="10">
        <f t="shared" si="30"/>
        <v>95426.003201846877</v>
      </c>
      <c r="J1459" s="2">
        <f>IF(AND(Skriveni!C1459&lt;&gt;0,Skriveni!D1459&lt;&gt;0),1,0)</f>
        <v>1</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140</v>
      </c>
      <c r="D1460" s="1">
        <f>'P-VRIO'!E29</f>
        <v>4486526.92</v>
      </c>
      <c r="E1460" s="1">
        <v>0</v>
      </c>
      <c r="F1460" s="1">
        <v>0</v>
      </c>
      <c r="G1460" s="2">
        <f t="shared" si="24"/>
        <v>224329.84600000002</v>
      </c>
      <c r="H1460" s="2">
        <f t="shared" si="27"/>
        <v>8.0000000074505806E-2</v>
      </c>
      <c r="I1460" s="10">
        <f t="shared" si="30"/>
        <v>17946.387696713879</v>
      </c>
      <c r="J1460" s="2">
        <f>IF(AND(Skriveni!C1460&lt;&gt;0,Skriveni!D1460&lt;&gt;0),1,0)</f>
        <v>1</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27627071.489999998</v>
      </c>
      <c r="E1461" s="1">
        <v>0</v>
      </c>
      <c r="F1461" s="1">
        <v>0</v>
      </c>
      <c r="G1461" s="2">
        <f t="shared" si="24"/>
        <v>1436607.7174799999</v>
      </c>
      <c r="H1461" s="2">
        <f t="shared" si="27"/>
        <v>0.48999999836087227</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27627071.489999998</v>
      </c>
      <c r="E1467" s="1">
        <v>0</v>
      </c>
      <c r="F1467" s="1">
        <v>0</v>
      </c>
      <c r="G1467" s="2">
        <f t="shared" si="24"/>
        <v>1768132.5753599999</v>
      </c>
      <c r="H1467" s="2">
        <f t="shared" si="27"/>
        <v>0.48999999836087227</v>
      </c>
      <c r="I1467" s="10">
        <f t="shared" si="31"/>
        <v>866384.95902820479</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437757898.33999997</v>
      </c>
      <c r="D1480" s="6"/>
      <c r="E1480" s="6">
        <v>0</v>
      </c>
      <c r="F1480" s="6">
        <v>0</v>
      </c>
      <c r="G1480" s="7">
        <f t="shared" ref="G1480:G1580" si="34">B1480/1000*C1480</f>
        <v>437757.89833999996</v>
      </c>
      <c r="H1480" s="7">
        <f t="shared" ref="H1480:H1580" si="35">ABS(C1480-ROUND(C1480,0))</f>
        <v>0.3399999737739563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1127228912.8700001</v>
      </c>
      <c r="D1481" s="1">
        <v>0</v>
      </c>
      <c r="E1481" s="1">
        <v>0</v>
      </c>
      <c r="F1481" s="1">
        <v>0</v>
      </c>
      <c r="G1481" s="2">
        <f t="shared" si="34"/>
        <v>2254457.8257400002</v>
      </c>
      <c r="H1481" s="2">
        <f t="shared" si="35"/>
        <v>0.12999987602233887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184121093.78</v>
      </c>
      <c r="D1482" s="1">
        <v>0</v>
      </c>
      <c r="E1482" s="1">
        <v>0</v>
      </c>
      <c r="F1482" s="1">
        <v>0</v>
      </c>
      <c r="G1482" s="2">
        <f t="shared" si="34"/>
        <v>552363.28133999999</v>
      </c>
      <c r="H1482" s="2">
        <f t="shared" si="35"/>
        <v>0.2199999988079071</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741221809.41000009</v>
      </c>
      <c r="D1483" s="1">
        <v>0</v>
      </c>
      <c r="E1483" s="1">
        <v>0</v>
      </c>
      <c r="F1483" s="1">
        <v>0</v>
      </c>
      <c r="G1483" s="2">
        <f t="shared" si="34"/>
        <v>2964887.2376400004</v>
      </c>
      <c r="H1483" s="2">
        <f t="shared" si="35"/>
        <v>0.41000008583068848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84156807.069999993</v>
      </c>
      <c r="D1484" s="1">
        <v>0</v>
      </c>
      <c r="E1484" s="1">
        <v>0</v>
      </c>
      <c r="F1484" s="1">
        <v>0</v>
      </c>
      <c r="G1484" s="2">
        <f t="shared" si="34"/>
        <v>420784.03534999996</v>
      </c>
      <c r="H1484" s="2">
        <f t="shared" si="35"/>
        <v>6.9999992847442627E-2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307270299.23000002</v>
      </c>
      <c r="D1485" s="1">
        <v>0</v>
      </c>
      <c r="E1485" s="1">
        <v>0</v>
      </c>
      <c r="F1485" s="1">
        <v>0</v>
      </c>
      <c r="G1485" s="2">
        <f t="shared" si="34"/>
        <v>1843621.7953800003</v>
      </c>
      <c r="H1485" s="2">
        <f t="shared" si="35"/>
        <v>0.23000001907348633</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7183955.6600000001</v>
      </c>
      <c r="D1486" s="1">
        <v>0</v>
      </c>
      <c r="E1486" s="1">
        <v>0</v>
      </c>
      <c r="F1486" s="1">
        <v>0</v>
      </c>
      <c r="G1486" s="2">
        <f t="shared" si="34"/>
        <v>50287.689620000005</v>
      </c>
      <c r="H1486" s="2">
        <f t="shared" si="35"/>
        <v>0.33999999985098839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146308111.13</v>
      </c>
      <c r="D1487" s="1">
        <v>0</v>
      </c>
      <c r="E1487" s="1">
        <v>0</v>
      </c>
      <c r="F1487" s="1">
        <v>0</v>
      </c>
      <c r="G1487" s="2">
        <f t="shared" si="34"/>
        <v>1170464.88904</v>
      </c>
      <c r="H1487" s="2">
        <f t="shared" si="35"/>
        <v>0.12999999523162842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68224282.519999996</v>
      </c>
      <c r="D1489" s="1">
        <v>0</v>
      </c>
      <c r="E1489" s="1">
        <v>0</v>
      </c>
      <c r="F1489" s="1">
        <v>0</v>
      </c>
      <c r="G1489" s="2">
        <f t="shared" si="34"/>
        <v>682242.82519999996</v>
      </c>
      <c r="H1489" s="2">
        <f t="shared" si="35"/>
        <v>0.48000000417232513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60326859.859999999</v>
      </c>
      <c r="D1490" s="1">
        <v>0</v>
      </c>
      <c r="E1490" s="1">
        <v>0</v>
      </c>
      <c r="F1490" s="1">
        <v>0</v>
      </c>
      <c r="G1490" s="2">
        <f t="shared" si="34"/>
        <v>663595.45845999999</v>
      </c>
      <c r="H1490" s="2">
        <f t="shared" si="35"/>
        <v>0.14000000059604645</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67751493.939999998</v>
      </c>
      <c r="D1491" s="1">
        <v>0</v>
      </c>
      <c r="E1491" s="1">
        <v>0</v>
      </c>
      <c r="F1491" s="1">
        <v>0</v>
      </c>
      <c r="G1491" s="2">
        <f t="shared" si="34"/>
        <v>813017.92727999995</v>
      </c>
      <c r="H1491" s="2">
        <f t="shared" si="35"/>
        <v>6.0000002384185791E-2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111597109.66</v>
      </c>
      <c r="D1492" s="1">
        <v>0</v>
      </c>
      <c r="E1492" s="1">
        <v>0</v>
      </c>
      <c r="F1492" s="1">
        <v>0</v>
      </c>
      <c r="G1492" s="2">
        <f t="shared" si="34"/>
        <v>1450762.4255799998</v>
      </c>
      <c r="H1492" s="2">
        <f t="shared" si="35"/>
        <v>0.34000000357627869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90288900.020000011</v>
      </c>
      <c r="D1493" s="1">
        <v>0</v>
      </c>
      <c r="E1493" s="1">
        <v>0</v>
      </c>
      <c r="F1493" s="1">
        <v>0</v>
      </c>
      <c r="G1493" s="2">
        <f t="shared" si="34"/>
        <v>1264044.6002800001</v>
      </c>
      <c r="H1493" s="2">
        <f t="shared" si="35"/>
        <v>2.000001072883606E-2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90242447.040000007</v>
      </c>
      <c r="D1497" s="1">
        <v>0</v>
      </c>
      <c r="E1497" s="1">
        <v>0</v>
      </c>
      <c r="F1497" s="1">
        <v>0</v>
      </c>
      <c r="G1497" s="2">
        <f t="shared" si="34"/>
        <v>1624364.04672</v>
      </c>
      <c r="H1497" s="2">
        <f t="shared" si="35"/>
        <v>4.0000006556510925E-2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46452.98</v>
      </c>
      <c r="D1498" s="1">
        <v>0</v>
      </c>
      <c r="E1498" s="1">
        <v>0</v>
      </c>
      <c r="F1498" s="1">
        <v>0</v>
      </c>
      <c r="G1498" s="2">
        <f t="shared" si="34"/>
        <v>882.60662000000002</v>
      </c>
      <c r="H1498" s="2">
        <f t="shared" si="35"/>
        <v>1.9999999996798579E-2</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1221628285.8</v>
      </c>
      <c r="D1499" s="1">
        <v>0</v>
      </c>
      <c r="E1499" s="1">
        <v>0</v>
      </c>
      <c r="F1499" s="1">
        <v>0</v>
      </c>
      <c r="G1499" s="2">
        <f t="shared" si="34"/>
        <v>24432565.715999998</v>
      </c>
      <c r="H1499" s="2">
        <f t="shared" si="35"/>
        <v>0.20000004768371582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218369376.44999999</v>
      </c>
      <c r="D1500" s="1">
        <v>0</v>
      </c>
      <c r="E1500" s="1">
        <v>0</v>
      </c>
      <c r="F1500" s="1">
        <v>0</v>
      </c>
      <c r="G1500" s="2">
        <f t="shared" si="34"/>
        <v>4585756.9054500004</v>
      </c>
      <c r="H1500" s="2">
        <f t="shared" si="35"/>
        <v>0.44999998807907104</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750888741.89999998</v>
      </c>
      <c r="D1501" s="1">
        <v>0</v>
      </c>
      <c r="E1501" s="1">
        <v>0</v>
      </c>
      <c r="F1501" s="1">
        <v>0</v>
      </c>
      <c r="G1501" s="2">
        <f t="shared" si="34"/>
        <v>16519552.321799999</v>
      </c>
      <c r="H1501" s="2">
        <f t="shared" si="35"/>
        <v>0.10000002384185791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83824243.219999999</v>
      </c>
      <c r="D1502" s="1">
        <v>0</v>
      </c>
      <c r="E1502" s="1">
        <v>0</v>
      </c>
      <c r="F1502" s="1">
        <v>0</v>
      </c>
      <c r="G1502" s="2">
        <f t="shared" si="34"/>
        <v>1927957.59406</v>
      </c>
      <c r="H1502" s="2">
        <f t="shared" si="35"/>
        <v>0.2199999988079071</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308032302.41000003</v>
      </c>
      <c r="D1503" s="1">
        <v>0</v>
      </c>
      <c r="E1503" s="1">
        <v>0</v>
      </c>
      <c r="F1503" s="1">
        <v>0</v>
      </c>
      <c r="G1503" s="2">
        <f t="shared" si="34"/>
        <v>7392775.257840001</v>
      </c>
      <c r="H1503" s="2">
        <f t="shared" si="35"/>
        <v>0.4100000262260437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7352113.6299999999</v>
      </c>
      <c r="D1504" s="1">
        <v>0</v>
      </c>
      <c r="E1504" s="1">
        <v>0</v>
      </c>
      <c r="F1504" s="1">
        <v>0</v>
      </c>
      <c r="G1504" s="2">
        <f t="shared" si="34"/>
        <v>183802.84075</v>
      </c>
      <c r="H1504" s="2">
        <f t="shared" si="35"/>
        <v>0.37000000011175871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150115833.94999999</v>
      </c>
      <c r="D1505" s="1">
        <v>0</v>
      </c>
      <c r="E1505" s="1">
        <v>0</v>
      </c>
      <c r="F1505" s="1">
        <v>0</v>
      </c>
      <c r="G1505" s="2">
        <f t="shared" si="34"/>
        <v>3903011.6826999993</v>
      </c>
      <c r="H1505" s="2">
        <f t="shared" si="35"/>
        <v>5.0000011920928955E-2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73317945.670000002</v>
      </c>
      <c r="D1507" s="1">
        <v>0</v>
      </c>
      <c r="E1507" s="1">
        <v>0</v>
      </c>
      <c r="F1507" s="1">
        <v>0</v>
      </c>
      <c r="G1507" s="2">
        <f t="shared" si="34"/>
        <v>2052902.4787600001</v>
      </c>
      <c r="H1507" s="2">
        <f t="shared" si="35"/>
        <v>0.32999999821186066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61279880.649999999</v>
      </c>
      <c r="D1508" s="1">
        <v>0</v>
      </c>
      <c r="E1508" s="1">
        <v>0</v>
      </c>
      <c r="F1508" s="1">
        <v>0</v>
      </c>
      <c r="G1508" s="2">
        <f t="shared" si="34"/>
        <v>1777116.5388500001</v>
      </c>
      <c r="H1508" s="2">
        <f t="shared" si="35"/>
        <v>0.35000000149011612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66966422.369999997</v>
      </c>
      <c r="D1509" s="1">
        <v>0</v>
      </c>
      <c r="E1509" s="1">
        <v>0</v>
      </c>
      <c r="F1509" s="1">
        <v>0</v>
      </c>
      <c r="G1509" s="2">
        <f t="shared" si="34"/>
        <v>2008992.6710999999</v>
      </c>
      <c r="H1509" s="2">
        <f t="shared" si="35"/>
        <v>0.36999999731779099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110282096.16</v>
      </c>
      <c r="D1510" s="1">
        <v>0</v>
      </c>
      <c r="E1510" s="1">
        <v>0</v>
      </c>
      <c r="F1510" s="1">
        <v>0</v>
      </c>
      <c r="G1510" s="2">
        <f t="shared" si="34"/>
        <v>3418744.9809599998</v>
      </c>
      <c r="H1510" s="2">
        <f t="shared" si="35"/>
        <v>0.15999999642372131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142088071.29000002</v>
      </c>
      <c r="D1511" s="1">
        <v>0</v>
      </c>
      <c r="E1511" s="1">
        <v>0</v>
      </c>
      <c r="F1511" s="1">
        <v>0</v>
      </c>
      <c r="G1511" s="2">
        <f t="shared" si="34"/>
        <v>4546818.2812800007</v>
      </c>
      <c r="H1511" s="2">
        <f t="shared" si="35"/>
        <v>0.29000002145767212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92088071.290000007</v>
      </c>
      <c r="D1515" s="1">
        <v>0</v>
      </c>
      <c r="E1515" s="1">
        <v>0</v>
      </c>
      <c r="F1515" s="1">
        <v>0</v>
      </c>
      <c r="G1515" s="2">
        <f t="shared" si="34"/>
        <v>3315170.5664400002</v>
      </c>
      <c r="H1515" s="2">
        <f t="shared" si="35"/>
        <v>0.29000000655651093</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50000000</v>
      </c>
      <c r="D1516" s="1">
        <v>0</v>
      </c>
      <c r="E1516" s="1">
        <v>0</v>
      </c>
      <c r="F1516" s="1">
        <v>0</v>
      </c>
      <c r="G1516" s="2">
        <f t="shared" si="34"/>
        <v>1850000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343358525.41000009</v>
      </c>
      <c r="D1517" s="1">
        <v>0</v>
      </c>
      <c r="E1517" s="1">
        <v>0</v>
      </c>
      <c r="F1517" s="1">
        <v>0</v>
      </c>
      <c r="G1517" s="2">
        <f t="shared" si="34"/>
        <v>13047623.965580003</v>
      </c>
      <c r="H1517" s="2">
        <f t="shared" si="35"/>
        <v>0.41000008583068848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863306.99</v>
      </c>
      <c r="D1518" s="1">
        <v>0</v>
      </c>
      <c r="E1518" s="1">
        <v>0</v>
      </c>
      <c r="F1518" s="1">
        <v>0</v>
      </c>
      <c r="G1518" s="2">
        <f t="shared" si="34"/>
        <v>33668.972609999997</v>
      </c>
      <c r="H1518" s="2">
        <f t="shared" si="35"/>
        <v>1.0000000009313226E-2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24456.89</v>
      </c>
      <c r="D1519" s="1">
        <v>0</v>
      </c>
      <c r="E1519" s="1">
        <v>0</v>
      </c>
      <c r="F1519" s="1">
        <v>0</v>
      </c>
      <c r="G1519" s="2">
        <f t="shared" si="34"/>
        <v>978.27559999999994</v>
      </c>
      <c r="H1519" s="2">
        <f t="shared" si="35"/>
        <v>0.11000000000058208</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17948.96</v>
      </c>
      <c r="D1520" s="1">
        <v>0</v>
      </c>
      <c r="E1520" s="1">
        <v>0</v>
      </c>
      <c r="F1520" s="1">
        <v>0</v>
      </c>
      <c r="G1520" s="2">
        <f t="shared" si="34"/>
        <v>735.90736000000004</v>
      </c>
      <c r="H1520" s="2">
        <f t="shared" si="35"/>
        <v>4.0000000000873115E-2</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2.5</v>
      </c>
      <c r="D1521" s="1">
        <v>0</v>
      </c>
      <c r="E1521" s="1">
        <v>0</v>
      </c>
      <c r="F1521" s="1">
        <v>0</v>
      </c>
      <c r="G1521" s="2">
        <f t="shared" si="34"/>
        <v>0.10500000000000001</v>
      </c>
      <c r="H1521" s="2">
        <f t="shared" si="35"/>
        <v>0.5</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6505.43</v>
      </c>
      <c r="D1522" s="1">
        <v>0</v>
      </c>
      <c r="E1522" s="1">
        <v>0</v>
      </c>
      <c r="F1522" s="1">
        <v>0</v>
      </c>
      <c r="G1522" s="2">
        <f t="shared" si="34"/>
        <v>279.73349000000002</v>
      </c>
      <c r="H1522" s="2">
        <f t="shared" si="35"/>
        <v>0.43000000000029104</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668629.66</v>
      </c>
      <c r="D1524" s="1">
        <v>0</v>
      </c>
      <c r="E1524" s="1">
        <v>0</v>
      </c>
      <c r="F1524" s="1">
        <v>0</v>
      </c>
      <c r="G1524" s="2">
        <f t="shared" si="34"/>
        <v>30088.334699999999</v>
      </c>
      <c r="H1524" s="2">
        <f t="shared" si="35"/>
        <v>0.33999999996740371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558980.10000000009</v>
      </c>
      <c r="D1530" s="1">
        <v>0</v>
      </c>
      <c r="E1530" s="1">
        <v>0</v>
      </c>
      <c r="F1530" s="1">
        <v>0</v>
      </c>
      <c r="G1530" s="2">
        <f t="shared" si="34"/>
        <v>28507.985100000002</v>
      </c>
      <c r="H1530" s="2">
        <f t="shared" si="35"/>
        <v>0.10000000009313226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504004.57</v>
      </c>
      <c r="D1531" s="1">
        <v>0</v>
      </c>
      <c r="E1531" s="1">
        <v>0</v>
      </c>
      <c r="F1531" s="1">
        <v>0</v>
      </c>
      <c r="G1531" s="2">
        <f t="shared" si="34"/>
        <v>26208.237639999999</v>
      </c>
      <c r="H1531" s="2">
        <f t="shared" si="35"/>
        <v>0.42999999999301508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38432</v>
      </c>
      <c r="D1532" s="1">
        <v>0</v>
      </c>
      <c r="E1532" s="1">
        <v>0</v>
      </c>
      <c r="F1532" s="1">
        <v>0</v>
      </c>
      <c r="G1532" s="2">
        <f t="shared" si="34"/>
        <v>2036.896</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16543.53</v>
      </c>
      <c r="D1533" s="1">
        <v>0</v>
      </c>
      <c r="E1533" s="1">
        <v>0</v>
      </c>
      <c r="F1533" s="1">
        <v>0</v>
      </c>
      <c r="G1533" s="2">
        <f t="shared" si="34"/>
        <v>893.35061999999994</v>
      </c>
      <c r="H1533" s="2">
        <f t="shared" si="35"/>
        <v>0.47000000000116415</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3927.48</v>
      </c>
      <c r="D1535" s="1">
        <v>0</v>
      </c>
      <c r="E1535" s="1">
        <v>0</v>
      </c>
      <c r="F1535" s="1">
        <v>0</v>
      </c>
      <c r="G1535" s="2">
        <f t="shared" si="34"/>
        <v>219.93888000000001</v>
      </c>
      <c r="H1535" s="2">
        <f t="shared" si="35"/>
        <v>0.48000000000001819</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3847.94</v>
      </c>
      <c r="D1536" s="1">
        <v>0</v>
      </c>
      <c r="E1536" s="1">
        <v>0</v>
      </c>
      <c r="F1536" s="1">
        <v>0</v>
      </c>
      <c r="G1536" s="2">
        <f t="shared" si="34"/>
        <v>219.33258000000001</v>
      </c>
      <c r="H1536" s="2">
        <f t="shared" si="35"/>
        <v>5.999999999994543E-2</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79.540000000000006</v>
      </c>
      <c r="D1537" s="1">
        <v>0</v>
      </c>
      <c r="E1537" s="1">
        <v>0</v>
      </c>
      <c r="F1537" s="1">
        <v>0</v>
      </c>
      <c r="G1537" s="2">
        <f t="shared" si="34"/>
        <v>4.6133200000000008</v>
      </c>
      <c r="H1537" s="2">
        <f t="shared" si="35"/>
        <v>0.45999999999999375</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84501.84</v>
      </c>
      <c r="D1550" s="1">
        <v>0</v>
      </c>
      <c r="E1550" s="1">
        <v>0</v>
      </c>
      <c r="F1550" s="1">
        <v>0</v>
      </c>
      <c r="G1550" s="2">
        <f t="shared" si="34"/>
        <v>5999.6306399999994</v>
      </c>
      <c r="H1550" s="2">
        <f t="shared" si="35"/>
        <v>0.16000000000349246</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83661.83</v>
      </c>
      <c r="D1551" s="1">
        <v>0</v>
      </c>
      <c r="E1551" s="1">
        <v>0</v>
      </c>
      <c r="F1551" s="1">
        <v>0</v>
      </c>
      <c r="G1551" s="2">
        <f t="shared" si="34"/>
        <v>6023.6517599999997</v>
      </c>
      <c r="H1551" s="2">
        <f t="shared" si="35"/>
        <v>0.16999999999825377</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280.01</v>
      </c>
      <c r="D1552" s="1">
        <v>0</v>
      </c>
      <c r="E1552" s="1">
        <v>0</v>
      </c>
      <c r="F1552" s="1">
        <v>0</v>
      </c>
      <c r="G1552" s="2">
        <f t="shared" si="34"/>
        <v>20.440729999999999</v>
      </c>
      <c r="H1552" s="2">
        <f t="shared" si="35"/>
        <v>9.9999999999909051E-3</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560</v>
      </c>
      <c r="D1553" s="1">
        <v>0</v>
      </c>
      <c r="E1553" s="1">
        <v>0</v>
      </c>
      <c r="F1553" s="1">
        <v>0</v>
      </c>
      <c r="G1553" s="2">
        <f t="shared" si="34"/>
        <v>41.44</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21220.240000000002</v>
      </c>
      <c r="D1560" s="1">
        <v>0</v>
      </c>
      <c r="E1560" s="1">
        <v>0</v>
      </c>
      <c r="F1560" s="1">
        <v>0</v>
      </c>
      <c r="G1560" s="2">
        <f t="shared" si="34"/>
        <v>1718.8394400000002</v>
      </c>
      <c r="H1560" s="2">
        <f t="shared" si="35"/>
        <v>0.24000000000160071</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21220.240000000002</v>
      </c>
      <c r="D1561" s="1">
        <v>0</v>
      </c>
      <c r="E1561" s="1">
        <v>0</v>
      </c>
      <c r="F1561" s="1">
        <v>0</v>
      </c>
      <c r="G1561" s="2">
        <f t="shared" si="34"/>
        <v>1740.0596800000003</v>
      </c>
      <c r="H1561" s="2">
        <f t="shared" si="35"/>
        <v>0.24000000000160071</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170220.44</v>
      </c>
      <c r="D1565" s="1">
        <v>0</v>
      </c>
      <c r="E1565" s="1">
        <v>0</v>
      </c>
      <c r="F1565" s="1">
        <v>0</v>
      </c>
      <c r="G1565" s="2">
        <f t="shared" si="34"/>
        <v>14638.957839999999</v>
      </c>
      <c r="H1565" s="2">
        <f t="shared" si="35"/>
        <v>0.44000000000232831</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169689.55</v>
      </c>
      <c r="D1566" s="1">
        <v>0</v>
      </c>
      <c r="E1566" s="1">
        <v>0</v>
      </c>
      <c r="F1566" s="1">
        <v>0</v>
      </c>
      <c r="G1566" s="2">
        <f t="shared" si="34"/>
        <v>14762.990849999998</v>
      </c>
      <c r="H1566" s="2">
        <f t="shared" si="35"/>
        <v>0.45000000001164153</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530.89</v>
      </c>
      <c r="D1567" s="1">
        <v>0</v>
      </c>
      <c r="E1567" s="1">
        <v>0</v>
      </c>
      <c r="F1567" s="1">
        <v>0</v>
      </c>
      <c r="G1567" s="2">
        <f t="shared" si="34"/>
        <v>46.718319999999999</v>
      </c>
      <c r="H1567" s="2">
        <f t="shared" si="35"/>
        <v>0.11000000000001364</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342495218.42000002</v>
      </c>
      <c r="D1576" s="1">
        <v>0</v>
      </c>
      <c r="E1576" s="1">
        <v>0</v>
      </c>
      <c r="F1576" s="1">
        <v>0</v>
      </c>
      <c r="G1576" s="2">
        <f t="shared" si="34"/>
        <v>33222036.186740004</v>
      </c>
      <c r="H1576" s="2">
        <f t="shared" si="35"/>
        <v>0.42000001668930054</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8162599.0099999998</v>
      </c>
      <c r="D1577" s="1">
        <v>0</v>
      </c>
      <c r="E1577" s="1">
        <v>0</v>
      </c>
      <c r="F1577" s="1">
        <v>0</v>
      </c>
      <c r="G1577" s="2">
        <f t="shared" si="34"/>
        <v>799934.70298000006</v>
      </c>
      <c r="H1577" s="2">
        <f t="shared" si="35"/>
        <v>9.9999997764825821E-3</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75562236.260000005</v>
      </c>
      <c r="D1578" s="1">
        <v>0</v>
      </c>
      <c r="E1578" s="1">
        <v>0</v>
      </c>
      <c r="F1578" s="1">
        <v>0</v>
      </c>
      <c r="G1578" s="2">
        <f t="shared" si="34"/>
        <v>7480661.3897400005</v>
      </c>
      <c r="H1578" s="2">
        <f t="shared" si="35"/>
        <v>0.26000000536441803</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24207274.149999999</v>
      </c>
      <c r="D1579" s="1">
        <v>0</v>
      </c>
      <c r="E1579" s="1">
        <v>0</v>
      </c>
      <c r="F1579" s="1">
        <v>0</v>
      </c>
      <c r="G1579" s="2">
        <f t="shared" si="34"/>
        <v>2420727.415</v>
      </c>
      <c r="H1579" s="2">
        <f t="shared" si="35"/>
        <v>0.14999999850988388</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234563109</v>
      </c>
      <c r="D1580" s="13">
        <v>0</v>
      </c>
      <c r="E1580" s="13">
        <v>0</v>
      </c>
      <c r="F1580" s="13">
        <v>0</v>
      </c>
      <c r="G1580" s="14">
        <f t="shared" si="34"/>
        <v>23690874.009000003</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topLeftCell="A5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24512</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1197575982.8599999</v>
      </c>
      <c r="I16" s="170">
        <f>'PR-RAS'!E6</f>
        <v>1465809020.2699997</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950479108.53000009</v>
      </c>
      <c r="I17" s="170">
        <f>'PR-RAS'!E151</f>
        <v>1162288742.01</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61440644.939999759</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66103200.24000001</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2167334900.8400002</v>
      </c>
      <c r="I20" s="173">
        <f>BILANCA!E7</f>
        <v>2257324742.7199998</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698739470.17999995</v>
      </c>
      <c r="I21" s="175">
        <f>BILANCA!E68</f>
        <v>803240057.70000005</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437761740.31</v>
      </c>
      <c r="I22" s="175">
        <f>BILANCA!E176</f>
        <v>343358594.57999998</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2428312630.7099996</v>
      </c>
      <c r="I23" s="177">
        <f>BILANCA!E237</f>
        <v>2717206205.8400002</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121583876.06999999</v>
      </c>
      <c r="I24" s="173">
        <f>'RAS-funkcijski'!E5</f>
        <v>152653884.13000003</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156126662.72999999</v>
      </c>
      <c r="I25" s="175">
        <f>'RAS-funkcijski'!E35</f>
        <v>180098579.77999997</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96774551.180000007</v>
      </c>
      <c r="I26" s="175">
        <f>'RAS-funkcijski'!E88</f>
        <v>171988625.34</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123418006.79000002</v>
      </c>
      <c r="I27" s="175">
        <f>'RAS-funkcijski'!E114</f>
        <v>102628764.73</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767667595.1500001</v>
      </c>
      <c r="I28" s="179">
        <f>'RAS-funkcijski'!E141</f>
        <v>917556689.93000007</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107447159.52</v>
      </c>
      <c r="I29" s="173">
        <f>'P-VRIO'!E5</f>
        <v>41182128.370000005</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107002752.61</v>
      </c>
      <c r="I30" s="175">
        <f>'P-VRIO'!E22</f>
        <v>37162877.700000003</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437757898.33999997</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343358525.41000009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863306.99</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342495218.42000002</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45" zoomScaleNormal="100" workbookViewId="0">
      <selection activeCell="E652" sqref="E652"/>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3" width="14.42578125" style="64" customWidth="1"/>
    <col min="14"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1197575982.8599999</v>
      </c>
      <c r="E6" s="51">
        <f>E7+E44+E50+E82+E106+E124+E133+E139</f>
        <v>1465809020.2699997</v>
      </c>
      <c r="F6" s="52">
        <f t="shared" ref="F6:F131" si="0">IF(D6&lt;&gt;0,IF(E6/D6&gt;=100,"&gt;&gt;100",E6/D6*100),"-")</f>
        <v>122.3979973921502</v>
      </c>
    </row>
    <row r="7" spans="1:25" ht="12.75" customHeight="1" x14ac:dyDescent="0.2">
      <c r="A7" s="53">
        <v>61</v>
      </c>
      <c r="B7" s="294" t="s">
        <v>60</v>
      </c>
      <c r="C7" s="50" t="s">
        <v>61</v>
      </c>
      <c r="D7" s="51">
        <f t="shared" ref="D7:E7" si="1">D8+D17+D23+D29+D37+D40</f>
        <v>889849100.95999992</v>
      </c>
      <c r="E7" s="51">
        <f t="shared" si="1"/>
        <v>1064521054.3</v>
      </c>
      <c r="F7" s="52">
        <f t="shared" si="0"/>
        <v>119.62939032601795</v>
      </c>
    </row>
    <row r="8" spans="1:25" ht="12.75" customHeight="1" x14ac:dyDescent="0.2">
      <c r="A8" s="53">
        <v>611</v>
      </c>
      <c r="B8" s="85" t="s">
        <v>62</v>
      </c>
      <c r="C8" s="50" t="s">
        <v>63</v>
      </c>
      <c r="D8" s="51">
        <f t="shared" ref="D8:E8" si="2">SUM(D9:D14)-D15-D16</f>
        <v>831111068.74000001</v>
      </c>
      <c r="E8" s="51">
        <f t="shared" si="2"/>
        <v>1004295089.39</v>
      </c>
      <c r="F8" s="52">
        <f t="shared" si="0"/>
        <v>120.83765060577936</v>
      </c>
    </row>
    <row r="9" spans="1:25" ht="12.75" customHeight="1" x14ac:dyDescent="0.2">
      <c r="A9" s="53">
        <v>6111</v>
      </c>
      <c r="B9" s="85" t="s">
        <v>64</v>
      </c>
      <c r="C9" s="50" t="s">
        <v>65</v>
      </c>
      <c r="D9" s="242">
        <v>692006922.77999997</v>
      </c>
      <c r="E9" s="242">
        <v>850379494.55999994</v>
      </c>
      <c r="F9" s="52">
        <f t="shared" si="0"/>
        <v>122.88598084304847</v>
      </c>
    </row>
    <row r="10" spans="1:25" ht="12.75" customHeight="1" x14ac:dyDescent="0.2">
      <c r="A10" s="53">
        <v>6112</v>
      </c>
      <c r="B10" s="85" t="s">
        <v>66</v>
      </c>
      <c r="C10" s="50" t="s">
        <v>67</v>
      </c>
      <c r="D10" s="242">
        <v>65470892.710000001</v>
      </c>
      <c r="E10" s="242">
        <v>68598439.150000006</v>
      </c>
      <c r="F10" s="52">
        <f t="shared" si="0"/>
        <v>104.77700289478764</v>
      </c>
    </row>
    <row r="11" spans="1:25" ht="12.75" customHeight="1" x14ac:dyDescent="0.2">
      <c r="A11" s="53">
        <v>6113</v>
      </c>
      <c r="B11" s="85" t="s">
        <v>68</v>
      </c>
      <c r="C11" s="50" t="s">
        <v>69</v>
      </c>
      <c r="D11" s="242">
        <v>23002414.260000002</v>
      </c>
      <c r="E11" s="242">
        <v>26475301.879999999</v>
      </c>
      <c r="F11" s="52">
        <f t="shared" si="0"/>
        <v>115.09792659477127</v>
      </c>
    </row>
    <row r="12" spans="1:25" ht="12.75" customHeight="1" x14ac:dyDescent="0.2">
      <c r="A12" s="53">
        <v>6114</v>
      </c>
      <c r="B12" s="85" t="s">
        <v>70</v>
      </c>
      <c r="C12" s="50" t="s">
        <v>71</v>
      </c>
      <c r="D12" s="242">
        <v>111305778.17</v>
      </c>
      <c r="E12" s="242">
        <v>125435321.89</v>
      </c>
      <c r="F12" s="52">
        <f t="shared" si="0"/>
        <v>112.6943488040842</v>
      </c>
    </row>
    <row r="13" spans="1:25" ht="12.75" customHeight="1" x14ac:dyDescent="0.2">
      <c r="A13" s="53">
        <v>6115</v>
      </c>
      <c r="B13" s="85" t="s">
        <v>72</v>
      </c>
      <c r="C13" s="50" t="s">
        <v>73</v>
      </c>
      <c r="D13" s="242">
        <v>13203032.380000001</v>
      </c>
      <c r="E13" s="242">
        <v>15328773.310000001</v>
      </c>
      <c r="F13" s="52">
        <f t="shared" si="0"/>
        <v>116.10039927812402</v>
      </c>
    </row>
    <row r="14" spans="1:25" ht="12.75" customHeight="1" x14ac:dyDescent="0.2">
      <c r="A14" s="53">
        <v>6116</v>
      </c>
      <c r="B14" s="85" t="s">
        <v>74</v>
      </c>
      <c r="C14" s="50" t="s">
        <v>75</v>
      </c>
      <c r="D14" s="242">
        <v>0</v>
      </c>
      <c r="E14" s="242">
        <v>590391.44999999995</v>
      </c>
      <c r="F14" s="52" t="str">
        <f t="shared" si="0"/>
        <v>-</v>
      </c>
    </row>
    <row r="15" spans="1:25" ht="12.75" customHeight="1" x14ac:dyDescent="0.2">
      <c r="A15" s="53">
        <v>6117</v>
      </c>
      <c r="B15" s="85" t="s">
        <v>76</v>
      </c>
      <c r="C15" s="50" t="s">
        <v>77</v>
      </c>
      <c r="D15" s="242">
        <v>73877971.560000002</v>
      </c>
      <c r="E15" s="242">
        <v>82512632.849999994</v>
      </c>
      <c r="F15" s="52">
        <f t="shared" si="0"/>
        <v>111.68773466254058</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47861677.549999997</v>
      </c>
      <c r="E23" s="51">
        <f t="shared" si="4"/>
        <v>48436474.030000001</v>
      </c>
      <c r="F23" s="52">
        <f t="shared" si="0"/>
        <v>101.20095347556411</v>
      </c>
    </row>
    <row r="24" spans="1:6" ht="12.75" customHeight="1" x14ac:dyDescent="0.2">
      <c r="A24" s="53">
        <v>6131</v>
      </c>
      <c r="B24" s="85" t="s">
        <v>94</v>
      </c>
      <c r="C24" s="50" t="s">
        <v>95</v>
      </c>
      <c r="D24" s="242">
        <v>77412.11</v>
      </c>
      <c r="E24" s="242">
        <v>78451.67</v>
      </c>
      <c r="F24" s="52">
        <f t="shared" si="0"/>
        <v>101.3428906665895</v>
      </c>
    </row>
    <row r="25" spans="1:6" ht="12.75" customHeight="1" x14ac:dyDescent="0.2">
      <c r="A25" s="53">
        <v>6132</v>
      </c>
      <c r="B25" s="85" t="s">
        <v>96</v>
      </c>
      <c r="C25" s="50" t="s">
        <v>97</v>
      </c>
      <c r="D25" s="242">
        <v>545868.79</v>
      </c>
      <c r="E25" s="242">
        <v>432388.04</v>
      </c>
      <c r="F25" s="52">
        <f t="shared" si="0"/>
        <v>79.210984016873354</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47238396.649999999</v>
      </c>
      <c r="E27" s="242">
        <v>47925634.32</v>
      </c>
      <c r="F27" s="52">
        <f t="shared" si="0"/>
        <v>101.45482852665788</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10876354.670000002</v>
      </c>
      <c r="E29" s="51">
        <f t="shared" si="5"/>
        <v>11789490.879999999</v>
      </c>
      <c r="F29" s="52">
        <f t="shared" si="0"/>
        <v>108.39560898578159</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66729.83</v>
      </c>
      <c r="E31" s="242">
        <v>58408.33</v>
      </c>
      <c r="F31" s="52">
        <f t="shared" si="0"/>
        <v>87.529565113533181</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10794905.880000001</v>
      </c>
      <c r="E33" s="242">
        <v>11708249.1</v>
      </c>
      <c r="F33" s="52">
        <f t="shared" si="0"/>
        <v>108.46087247219241</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14718.96</v>
      </c>
      <c r="E35" s="242">
        <v>22833.45</v>
      </c>
      <c r="F35" s="52">
        <f t="shared" si="0"/>
        <v>155.12950643251969</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106568424.88000001</v>
      </c>
      <c r="E50" s="51">
        <f>E51+E54+E59+E62+E65+E68+E71+E74+E77</f>
        <v>195310809.52999997</v>
      </c>
      <c r="F50" s="52">
        <f t="shared" si="0"/>
        <v>183.27268114352555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283038.93</v>
      </c>
      <c r="E54" s="51">
        <f t="shared" si="11"/>
        <v>1388605.33</v>
      </c>
      <c r="F54" s="52">
        <f t="shared" si="0"/>
        <v>490.6057728525189</v>
      </c>
    </row>
    <row r="55" spans="1:6" ht="12.75" customHeight="1" x14ac:dyDescent="0.2">
      <c r="A55" s="53">
        <v>6321</v>
      </c>
      <c r="B55" s="86" t="s">
        <v>156</v>
      </c>
      <c r="C55" s="50" t="s">
        <v>157</v>
      </c>
      <c r="D55" s="242">
        <v>107062.72</v>
      </c>
      <c r="E55" s="242">
        <v>3251.1</v>
      </c>
      <c r="F55" s="52">
        <f t="shared" si="0"/>
        <v>3.0366312382125167</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175976.21</v>
      </c>
      <c r="E57" s="242">
        <v>1385354.23</v>
      </c>
      <c r="F57" s="52">
        <f t="shared" si="0"/>
        <v>787.23949674788423</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6390395.9000000004</v>
      </c>
      <c r="E59" s="51">
        <f t="shared" si="12"/>
        <v>9802061.6799999997</v>
      </c>
      <c r="F59" s="52">
        <f t="shared" si="0"/>
        <v>153.38739310345389</v>
      </c>
    </row>
    <row r="60" spans="1:6" ht="24" x14ac:dyDescent="0.2">
      <c r="A60" s="53">
        <v>6331</v>
      </c>
      <c r="B60" s="86" t="s">
        <v>166</v>
      </c>
      <c r="C60" s="50" t="s">
        <v>167</v>
      </c>
      <c r="D60" s="242">
        <v>6270665.4100000001</v>
      </c>
      <c r="E60" s="242">
        <v>8963498.2400000002</v>
      </c>
      <c r="F60" s="52">
        <f t="shared" si="0"/>
        <v>142.94333462132528</v>
      </c>
    </row>
    <row r="61" spans="1:6" ht="24" x14ac:dyDescent="0.2">
      <c r="A61" s="53">
        <v>6332</v>
      </c>
      <c r="B61" s="86" t="s">
        <v>168</v>
      </c>
      <c r="C61" s="50" t="s">
        <v>169</v>
      </c>
      <c r="D61" s="242">
        <v>119730.49</v>
      </c>
      <c r="E61" s="242">
        <v>838563.44</v>
      </c>
      <c r="F61" s="52">
        <f t="shared" si="0"/>
        <v>700.3758524666523</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43643181.649999999</v>
      </c>
      <c r="E65" s="51">
        <f t="shared" si="14"/>
        <v>42504018.280000001</v>
      </c>
      <c r="F65" s="52">
        <f t="shared" si="0"/>
        <v>97.389825106850353</v>
      </c>
    </row>
    <row r="66" spans="1:6" ht="12.75" customHeight="1" x14ac:dyDescent="0.2">
      <c r="A66" s="53">
        <v>6351</v>
      </c>
      <c r="B66" s="85" t="s">
        <v>178</v>
      </c>
      <c r="C66" s="50" t="s">
        <v>179</v>
      </c>
      <c r="D66" s="242">
        <v>43643181.649999999</v>
      </c>
      <c r="E66" s="242">
        <v>42504018.280000001</v>
      </c>
      <c r="F66" s="52">
        <f t="shared" si="0"/>
        <v>97.389825106850353</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55674653.510000005</v>
      </c>
      <c r="E74" s="51">
        <f t="shared" si="17"/>
        <v>141576871.22999999</v>
      </c>
      <c r="F74" s="52">
        <f t="shared" si="0"/>
        <v>254.29322376397124</v>
      </c>
    </row>
    <row r="75" spans="1:6" ht="12.75" customHeight="1" x14ac:dyDescent="0.2">
      <c r="A75" s="53" t="s">
        <v>196</v>
      </c>
      <c r="B75" s="85" t="s">
        <v>197</v>
      </c>
      <c r="C75" s="50" t="s">
        <v>196</v>
      </c>
      <c r="D75" s="242">
        <v>4280700.84</v>
      </c>
      <c r="E75" s="242">
        <v>4377999.9800000004</v>
      </c>
      <c r="F75" s="52">
        <f t="shared" si="0"/>
        <v>102.27297219863654</v>
      </c>
    </row>
    <row r="76" spans="1:6" ht="12.75" customHeight="1" x14ac:dyDescent="0.2">
      <c r="A76" s="53" t="s">
        <v>198</v>
      </c>
      <c r="B76" s="85" t="s">
        <v>199</v>
      </c>
      <c r="C76" s="50" t="s">
        <v>198</v>
      </c>
      <c r="D76" s="242">
        <v>51393952.670000002</v>
      </c>
      <c r="E76" s="242">
        <v>137198871.25</v>
      </c>
      <c r="F76" s="52">
        <f t="shared" si="0"/>
        <v>266.95528193939941</v>
      </c>
    </row>
    <row r="77" spans="1:6" ht="24" x14ac:dyDescent="0.2">
      <c r="A77" s="53" t="s">
        <v>200</v>
      </c>
      <c r="B77" s="85" t="s">
        <v>201</v>
      </c>
      <c r="C77" s="50" t="s">
        <v>200</v>
      </c>
      <c r="D77" s="51">
        <f t="shared" ref="D77:E77" si="18">SUM(D78:D81)</f>
        <v>577154.89</v>
      </c>
      <c r="E77" s="51">
        <f t="shared" si="18"/>
        <v>39253.01</v>
      </c>
      <c r="F77" s="52">
        <f t="shared" si="0"/>
        <v>6.8011223122444662</v>
      </c>
    </row>
    <row r="78" spans="1:6" ht="12.75" customHeight="1" x14ac:dyDescent="0.2">
      <c r="A78" s="53">
        <v>6391</v>
      </c>
      <c r="B78" s="85" t="s">
        <v>202</v>
      </c>
      <c r="C78" s="50" t="s">
        <v>203</v>
      </c>
      <c r="D78" s="242">
        <v>244792.79</v>
      </c>
      <c r="E78" s="242"/>
      <c r="F78" s="52">
        <f t="shared" si="0"/>
        <v>0</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v>20055.95</v>
      </c>
      <c r="F80" s="52" t="str">
        <f t="shared" si="0"/>
        <v>-</v>
      </c>
    </row>
    <row r="81" spans="1:6" ht="24" x14ac:dyDescent="0.2">
      <c r="A81" s="53">
        <v>6394</v>
      </c>
      <c r="B81" s="85" t="s">
        <v>208</v>
      </c>
      <c r="C81" s="50" t="s">
        <v>209</v>
      </c>
      <c r="D81" s="242">
        <v>332362.09999999998</v>
      </c>
      <c r="E81" s="242">
        <v>19197.060000000001</v>
      </c>
      <c r="F81" s="52">
        <f t="shared" si="0"/>
        <v>5.7759473778749149</v>
      </c>
    </row>
    <row r="82" spans="1:6" ht="12.75" customHeight="1" x14ac:dyDescent="0.2">
      <c r="A82" s="53">
        <v>64</v>
      </c>
      <c r="B82" s="85" t="s">
        <v>210</v>
      </c>
      <c r="C82" s="50" t="s">
        <v>211</v>
      </c>
      <c r="D82" s="51">
        <f t="shared" ref="D82:E82" si="19">D83+D91+D98</f>
        <v>55498320.470000006</v>
      </c>
      <c r="E82" s="51">
        <f t="shared" si="19"/>
        <v>64735205.120000005</v>
      </c>
      <c r="F82" s="52">
        <f t="shared" si="0"/>
        <v>116.64353906888599</v>
      </c>
    </row>
    <row r="83" spans="1:6" ht="12.75" customHeight="1" x14ac:dyDescent="0.2">
      <c r="A83" s="53">
        <v>641</v>
      </c>
      <c r="B83" s="85" t="s">
        <v>212</v>
      </c>
      <c r="C83" s="50" t="s">
        <v>213</v>
      </c>
      <c r="D83" s="51">
        <f t="shared" ref="D83:E83" si="20">SUM(D84:D90)</f>
        <v>2221710.81</v>
      </c>
      <c r="E83" s="51">
        <f t="shared" si="20"/>
        <v>2474572.52</v>
      </c>
      <c r="F83" s="52">
        <f t="shared" si="0"/>
        <v>111.38139621330825</v>
      </c>
    </row>
    <row r="84" spans="1:6" ht="12.75" customHeight="1" x14ac:dyDescent="0.2">
      <c r="A84" s="53">
        <v>6412</v>
      </c>
      <c r="B84" s="85" t="s">
        <v>214</v>
      </c>
      <c r="C84" s="50" t="s">
        <v>215</v>
      </c>
      <c r="D84" s="242">
        <v>38238.85</v>
      </c>
      <c r="E84" s="242">
        <v>15131.87</v>
      </c>
      <c r="F84" s="52">
        <f t="shared" si="0"/>
        <v>39.571979805878058</v>
      </c>
    </row>
    <row r="85" spans="1:6" ht="12.75" customHeight="1" x14ac:dyDescent="0.2">
      <c r="A85" s="53">
        <v>6413</v>
      </c>
      <c r="B85" s="85" t="s">
        <v>216</v>
      </c>
      <c r="C85" s="50" t="s">
        <v>217</v>
      </c>
      <c r="D85" s="242">
        <v>79150.44</v>
      </c>
      <c r="E85" s="242">
        <v>700124.51</v>
      </c>
      <c r="F85" s="52">
        <f t="shared" si="0"/>
        <v>884.54910673901497</v>
      </c>
    </row>
    <row r="86" spans="1:6" ht="12.75" customHeight="1" x14ac:dyDescent="0.2">
      <c r="A86" s="53">
        <v>6414</v>
      </c>
      <c r="B86" s="85" t="s">
        <v>218</v>
      </c>
      <c r="C86" s="50" t="s">
        <v>219</v>
      </c>
      <c r="D86" s="242">
        <v>174410.81</v>
      </c>
      <c r="E86" s="242">
        <v>159210.09</v>
      </c>
      <c r="F86" s="52">
        <f t="shared" si="0"/>
        <v>91.284531044836044</v>
      </c>
    </row>
    <row r="87" spans="1:6" ht="12.75" customHeight="1" x14ac:dyDescent="0.2">
      <c r="A87" s="53">
        <v>6415</v>
      </c>
      <c r="B87" s="85" t="s">
        <v>220</v>
      </c>
      <c r="C87" s="50" t="s">
        <v>221</v>
      </c>
      <c r="D87" s="242">
        <v>170.54</v>
      </c>
      <c r="E87" s="242"/>
      <c r="F87" s="52">
        <f t="shared" si="0"/>
        <v>0</v>
      </c>
    </row>
    <row r="88" spans="1:6" ht="12.75" customHeight="1" x14ac:dyDescent="0.2">
      <c r="A88" s="53">
        <v>6416</v>
      </c>
      <c r="B88" s="85" t="s">
        <v>222</v>
      </c>
      <c r="C88" s="50" t="s">
        <v>223</v>
      </c>
      <c r="D88" s="242">
        <v>155.76</v>
      </c>
      <c r="E88" s="242">
        <v>163.4</v>
      </c>
      <c r="F88" s="52">
        <f t="shared" si="0"/>
        <v>104.9049820236261</v>
      </c>
    </row>
    <row r="89" spans="1:6" ht="24" x14ac:dyDescent="0.2">
      <c r="A89" s="53">
        <v>6417</v>
      </c>
      <c r="B89" s="85" t="s">
        <v>224</v>
      </c>
      <c r="C89" s="50" t="s">
        <v>225</v>
      </c>
      <c r="D89" s="242">
        <v>1929584.41</v>
      </c>
      <c r="E89" s="242">
        <v>1599942.65</v>
      </c>
      <c r="F89" s="52">
        <f t="shared" si="0"/>
        <v>82.916437431208308</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53204555.050000004</v>
      </c>
      <c r="E91" s="51">
        <f t="shared" si="21"/>
        <v>62250771.539999999</v>
      </c>
      <c r="F91" s="52">
        <f t="shared" si="0"/>
        <v>117.00271054141631</v>
      </c>
    </row>
    <row r="92" spans="1:6" ht="12.75" customHeight="1" x14ac:dyDescent="0.2">
      <c r="A92" s="53">
        <v>6421</v>
      </c>
      <c r="B92" s="85" t="s">
        <v>230</v>
      </c>
      <c r="C92" s="50" t="s">
        <v>231</v>
      </c>
      <c r="D92" s="242">
        <v>447352.49</v>
      </c>
      <c r="E92" s="242">
        <v>5523538.5599999996</v>
      </c>
      <c r="F92" s="52">
        <f t="shared" si="0"/>
        <v>1234.7172941856209</v>
      </c>
    </row>
    <row r="93" spans="1:6" ht="12.75" customHeight="1" x14ac:dyDescent="0.2">
      <c r="A93" s="53">
        <v>6422</v>
      </c>
      <c r="B93" s="85" t="s">
        <v>232</v>
      </c>
      <c r="C93" s="50" t="s">
        <v>233</v>
      </c>
      <c r="D93" s="242">
        <v>16123941.01</v>
      </c>
      <c r="E93" s="242">
        <v>17458559.75</v>
      </c>
      <c r="F93" s="52">
        <f t="shared" si="0"/>
        <v>108.27724896272117</v>
      </c>
    </row>
    <row r="94" spans="1:6" ht="12.75" customHeight="1" x14ac:dyDescent="0.2">
      <c r="A94" s="53">
        <v>6423</v>
      </c>
      <c r="B94" s="85" t="s">
        <v>234</v>
      </c>
      <c r="C94" s="50" t="s">
        <v>235</v>
      </c>
      <c r="D94" s="242">
        <v>5049138.3</v>
      </c>
      <c r="E94" s="242">
        <v>5962282.8399999999</v>
      </c>
      <c r="F94" s="52">
        <f t="shared" si="0"/>
        <v>118.0851560354368</v>
      </c>
    </row>
    <row r="95" spans="1:6" ht="12.75" customHeight="1" x14ac:dyDescent="0.2">
      <c r="A95" s="53">
        <v>6424</v>
      </c>
      <c r="B95" s="85" t="s">
        <v>236</v>
      </c>
      <c r="C95" s="50" t="s">
        <v>237</v>
      </c>
      <c r="D95" s="242">
        <v>31222553.620000001</v>
      </c>
      <c r="E95" s="242">
        <v>32884602.539999999</v>
      </c>
      <c r="F95" s="52">
        <f t="shared" si="0"/>
        <v>105.32323185421757</v>
      </c>
    </row>
    <row r="96" spans="1:6" ht="12.75" customHeight="1" x14ac:dyDescent="0.2">
      <c r="A96" s="53" t="s">
        <v>238</v>
      </c>
      <c r="B96" s="85" t="s">
        <v>239</v>
      </c>
      <c r="C96" s="50" t="s">
        <v>238</v>
      </c>
      <c r="D96" s="242"/>
      <c r="E96" s="242"/>
      <c r="F96" s="52" t="str">
        <f t="shared" si="0"/>
        <v>-</v>
      </c>
    </row>
    <row r="97" spans="1:6" ht="12.75" customHeight="1" x14ac:dyDescent="0.2">
      <c r="A97" s="53">
        <v>6429</v>
      </c>
      <c r="B97" s="85" t="s">
        <v>240</v>
      </c>
      <c r="C97" s="50" t="s">
        <v>241</v>
      </c>
      <c r="D97" s="242">
        <v>361569.63</v>
      </c>
      <c r="E97" s="242">
        <v>421787.85</v>
      </c>
      <c r="F97" s="52">
        <f t="shared" si="0"/>
        <v>116.65466759473134</v>
      </c>
    </row>
    <row r="98" spans="1:6" ht="12.75" customHeight="1" x14ac:dyDescent="0.2">
      <c r="A98" s="53">
        <v>643</v>
      </c>
      <c r="B98" s="85" t="s">
        <v>242</v>
      </c>
      <c r="C98" s="50" t="s">
        <v>243</v>
      </c>
      <c r="D98" s="51">
        <f t="shared" ref="D98:E98" si="22">SUM(D99:D105)</f>
        <v>72054.61</v>
      </c>
      <c r="E98" s="51">
        <f t="shared" si="22"/>
        <v>9861.06</v>
      </c>
      <c r="F98" s="52">
        <f t="shared" si="0"/>
        <v>13.685536567334136</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4606.25</v>
      </c>
      <c r="E100" s="242">
        <v>3744.32</v>
      </c>
      <c r="F100" s="52">
        <f t="shared" si="0"/>
        <v>81.287815468113976</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67448.36</v>
      </c>
      <c r="E102" s="242">
        <v>6116.74</v>
      </c>
      <c r="F102" s="52">
        <f t="shared" si="0"/>
        <v>9.0687749857817153</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136579703.66999999</v>
      </c>
      <c r="E106" s="51">
        <f t="shared" si="23"/>
        <v>129217659.32000001</v>
      </c>
      <c r="F106" s="52">
        <f t="shared" si="0"/>
        <v>94.609708359165907</v>
      </c>
    </row>
    <row r="107" spans="1:6" ht="12.75" customHeight="1" x14ac:dyDescent="0.2">
      <c r="A107" s="53">
        <v>651</v>
      </c>
      <c r="B107" s="85" t="s">
        <v>260</v>
      </c>
      <c r="C107" s="50" t="s">
        <v>261</v>
      </c>
      <c r="D107" s="51">
        <f t="shared" ref="D107:E107" si="24">SUM(D108:D111)</f>
        <v>4251393.42</v>
      </c>
      <c r="E107" s="51">
        <f t="shared" si="24"/>
        <v>2224236.33</v>
      </c>
      <c r="F107" s="52">
        <f t="shared" si="0"/>
        <v>52.317819365679874</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2903579.03</v>
      </c>
      <c r="E109" s="242">
        <v>1061286.8400000001</v>
      </c>
      <c r="F109" s="52">
        <f t="shared" si="0"/>
        <v>36.550988591483261</v>
      </c>
    </row>
    <row r="110" spans="1:6" ht="12.75" customHeight="1" x14ac:dyDescent="0.2">
      <c r="A110" s="53">
        <v>6513</v>
      </c>
      <c r="B110" s="85" t="s">
        <v>266</v>
      </c>
      <c r="C110" s="50" t="s">
        <v>267</v>
      </c>
      <c r="D110" s="242">
        <v>819659.72</v>
      </c>
      <c r="E110" s="242">
        <v>548805.75</v>
      </c>
      <c r="F110" s="52">
        <f t="shared" si="0"/>
        <v>66.955315310602316</v>
      </c>
    </row>
    <row r="111" spans="1:6" ht="12.75" customHeight="1" x14ac:dyDescent="0.2">
      <c r="A111" s="53">
        <v>6514</v>
      </c>
      <c r="B111" s="85" t="s">
        <v>268</v>
      </c>
      <c r="C111" s="50" t="s">
        <v>269</v>
      </c>
      <c r="D111" s="242">
        <v>528154.67000000004</v>
      </c>
      <c r="E111" s="242">
        <v>614143.74</v>
      </c>
      <c r="F111" s="52">
        <f t="shared" si="0"/>
        <v>116.28103941597259</v>
      </c>
    </row>
    <row r="112" spans="1:6" ht="12.75" customHeight="1" x14ac:dyDescent="0.2">
      <c r="A112" s="53">
        <v>652</v>
      </c>
      <c r="B112" s="85" t="s">
        <v>270</v>
      </c>
      <c r="C112" s="50" t="s">
        <v>271</v>
      </c>
      <c r="D112" s="51">
        <f t="shared" ref="D112:E112" si="25">SUM(D113:D119)</f>
        <v>3830488.2399999998</v>
      </c>
      <c r="E112" s="51">
        <f t="shared" si="25"/>
        <v>1643185.6400000001</v>
      </c>
      <c r="F112" s="52">
        <f t="shared" si="0"/>
        <v>42.897550835451732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159461.34</v>
      </c>
      <c r="E114" s="242">
        <v>166357.63</v>
      </c>
      <c r="F114" s="52">
        <f t="shared" si="0"/>
        <v>104.32474103127443</v>
      </c>
    </row>
    <row r="115" spans="1:6" ht="12.75" customHeight="1" x14ac:dyDescent="0.2">
      <c r="A115" s="53">
        <v>6524</v>
      </c>
      <c r="B115" s="85" t="s">
        <v>276</v>
      </c>
      <c r="C115" s="50" t="s">
        <v>277</v>
      </c>
      <c r="D115" s="242">
        <v>57482.1</v>
      </c>
      <c r="E115" s="242">
        <v>118083.74</v>
      </c>
      <c r="F115" s="52">
        <f t="shared" si="0"/>
        <v>205.42697639786996</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679764.19</v>
      </c>
      <c r="E117" s="242">
        <v>734418.92</v>
      </c>
      <c r="F117" s="52">
        <f t="shared" si="0"/>
        <v>108.04024848675834</v>
      </c>
    </row>
    <row r="118" spans="1:6" ht="12.75" customHeight="1" x14ac:dyDescent="0.2">
      <c r="A118" s="53">
        <v>6527</v>
      </c>
      <c r="B118" s="85" t="s">
        <v>282</v>
      </c>
      <c r="C118" s="50" t="s">
        <v>283</v>
      </c>
      <c r="D118" s="242">
        <v>2933780.61</v>
      </c>
      <c r="E118" s="242">
        <v>624325.35</v>
      </c>
      <c r="F118" s="52">
        <f t="shared" si="0"/>
        <v>21.280573873586274</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128497822.00999999</v>
      </c>
      <c r="E120" s="51">
        <f t="shared" si="26"/>
        <v>125350237.35000001</v>
      </c>
      <c r="F120" s="52">
        <f t="shared" si="0"/>
        <v>97.550476256511928</v>
      </c>
    </row>
    <row r="121" spans="1:6" ht="12.75" customHeight="1" x14ac:dyDescent="0.2">
      <c r="A121" s="53">
        <v>6531</v>
      </c>
      <c r="B121" s="85" t="s">
        <v>288</v>
      </c>
      <c r="C121" s="50" t="s">
        <v>289</v>
      </c>
      <c r="D121" s="242">
        <v>29059275.91</v>
      </c>
      <c r="E121" s="242">
        <v>30893793.309999999</v>
      </c>
      <c r="F121" s="52">
        <f t="shared" si="0"/>
        <v>106.31301827919498</v>
      </c>
    </row>
    <row r="122" spans="1:6" ht="12.75" customHeight="1" x14ac:dyDescent="0.2">
      <c r="A122" s="53">
        <v>6532</v>
      </c>
      <c r="B122" s="85" t="s">
        <v>290</v>
      </c>
      <c r="C122" s="50" t="s">
        <v>291</v>
      </c>
      <c r="D122" s="242">
        <v>99437771.390000001</v>
      </c>
      <c r="E122" s="242">
        <v>94455889.609999999</v>
      </c>
      <c r="F122" s="52">
        <f t="shared" si="0"/>
        <v>94.989950287139067</v>
      </c>
    </row>
    <row r="123" spans="1:6" ht="12.75" customHeight="1" x14ac:dyDescent="0.2">
      <c r="A123" s="53">
        <v>6533</v>
      </c>
      <c r="B123" s="85" t="s">
        <v>292</v>
      </c>
      <c r="C123" s="50" t="s">
        <v>293</v>
      </c>
      <c r="D123" s="242">
        <v>774.71</v>
      </c>
      <c r="E123" s="242">
        <v>554.42999999999995</v>
      </c>
      <c r="F123" s="52">
        <f t="shared" si="0"/>
        <v>71.566134424494322</v>
      </c>
    </row>
    <row r="124" spans="1:6" ht="24" x14ac:dyDescent="0.2">
      <c r="A124" s="53">
        <v>66</v>
      </c>
      <c r="B124" s="231" t="s">
        <v>294</v>
      </c>
      <c r="C124" s="50" t="s">
        <v>295</v>
      </c>
      <c r="D124" s="51">
        <f t="shared" ref="D124:E124" si="27">D125+D128</f>
        <v>7449.07</v>
      </c>
      <c r="E124" s="51">
        <f t="shared" si="27"/>
        <v>90084.83</v>
      </c>
      <c r="F124" s="52">
        <f t="shared" si="0"/>
        <v>1209.3433139975864</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7449.07</v>
      </c>
      <c r="E128" s="51">
        <f t="shared" si="29"/>
        <v>90084.83</v>
      </c>
      <c r="F128" s="52">
        <f t="shared" si="0"/>
        <v>1209.3433139975864</v>
      </c>
    </row>
    <row r="129" spans="1:6" ht="12.75" customHeight="1" x14ac:dyDescent="0.2">
      <c r="A129" s="53">
        <v>6631</v>
      </c>
      <c r="B129" s="86" t="s">
        <v>304</v>
      </c>
      <c r="C129" s="50" t="s">
        <v>305</v>
      </c>
      <c r="D129" s="242">
        <v>7449.07</v>
      </c>
      <c r="E129" s="242">
        <v>90084.83</v>
      </c>
      <c r="F129" s="52">
        <f t="shared" si="0"/>
        <v>1209.3433139975864</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9072983.8099999987</v>
      </c>
      <c r="E139" s="51">
        <f t="shared" si="33"/>
        <v>11934207.17</v>
      </c>
      <c r="F139" s="52">
        <f t="shared" si="31"/>
        <v>131.5356383293271</v>
      </c>
    </row>
    <row r="140" spans="1:6" ht="12.75" customHeight="1" x14ac:dyDescent="0.2">
      <c r="A140" s="53">
        <v>681</v>
      </c>
      <c r="B140" s="85" t="s">
        <v>326</v>
      </c>
      <c r="C140" s="50" t="s">
        <v>327</v>
      </c>
      <c r="D140" s="51">
        <f t="shared" ref="D140:E140" si="34">SUM(D141:D149)</f>
        <v>2601686.88</v>
      </c>
      <c r="E140" s="51">
        <f t="shared" si="34"/>
        <v>2424201.36</v>
      </c>
      <c r="F140" s="52">
        <f t="shared" si="31"/>
        <v>93.178059920877175</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2601686.88</v>
      </c>
      <c r="E149" s="242">
        <v>2424201.36</v>
      </c>
      <c r="F149" s="52">
        <f t="shared" si="31"/>
        <v>93.178059920877175</v>
      </c>
    </row>
    <row r="150" spans="1:6" ht="12.75" customHeight="1" x14ac:dyDescent="0.2">
      <c r="A150" s="53">
        <v>683</v>
      </c>
      <c r="B150" s="85" t="s">
        <v>346</v>
      </c>
      <c r="C150" s="50" t="s">
        <v>347</v>
      </c>
      <c r="D150" s="242">
        <v>6471296.9299999997</v>
      </c>
      <c r="E150" s="242">
        <v>9510005.8100000005</v>
      </c>
      <c r="F150" s="52">
        <f t="shared" si="31"/>
        <v>146.95672154855055</v>
      </c>
    </row>
    <row r="151" spans="1:6" ht="12.75" customHeight="1" x14ac:dyDescent="0.2">
      <c r="A151" s="53">
        <v>3</v>
      </c>
      <c r="B151" s="85" t="s">
        <v>348</v>
      </c>
      <c r="C151" s="50" t="s">
        <v>56</v>
      </c>
      <c r="D151" s="51">
        <f t="shared" ref="D151:E151" si="35">D152+D163+D196+D215+D224+D252+D263</f>
        <v>950479108.53000009</v>
      </c>
      <c r="E151" s="51">
        <f t="shared" si="35"/>
        <v>1162288742.01</v>
      </c>
      <c r="F151" s="52">
        <f t="shared" si="31"/>
        <v>122.28451226114609</v>
      </c>
    </row>
    <row r="152" spans="1:6" ht="12.75" customHeight="1" x14ac:dyDescent="0.2">
      <c r="A152" s="53">
        <v>31</v>
      </c>
      <c r="B152" s="85" t="s">
        <v>349</v>
      </c>
      <c r="C152" s="50" t="s">
        <v>350</v>
      </c>
      <c r="D152" s="51">
        <f t="shared" ref="D152:E152" si="36">D153+D158+D159</f>
        <v>77905250.569999993</v>
      </c>
      <c r="E152" s="51">
        <f t="shared" si="36"/>
        <v>84069997.600000024</v>
      </c>
      <c r="F152" s="52">
        <f t="shared" si="31"/>
        <v>107.9131342045564</v>
      </c>
    </row>
    <row r="153" spans="1:6" ht="12.75" customHeight="1" x14ac:dyDescent="0.2">
      <c r="A153" s="53">
        <v>311</v>
      </c>
      <c r="B153" s="85" t="s">
        <v>351</v>
      </c>
      <c r="C153" s="50" t="s">
        <v>352</v>
      </c>
      <c r="D153" s="51">
        <f t="shared" ref="D153:E153" si="37">SUM(D154:D157)</f>
        <v>65103693.990000002</v>
      </c>
      <c r="E153" s="51">
        <f t="shared" si="37"/>
        <v>68003795.310000017</v>
      </c>
      <c r="F153" s="52">
        <f t="shared" si="31"/>
        <v>104.45458796922564</v>
      </c>
    </row>
    <row r="154" spans="1:6" ht="12.75" customHeight="1" x14ac:dyDescent="0.2">
      <c r="A154" s="53">
        <v>3111</v>
      </c>
      <c r="B154" s="85" t="s">
        <v>353</v>
      </c>
      <c r="C154" s="50" t="s">
        <v>354</v>
      </c>
      <c r="D154" s="242">
        <v>65007006.68</v>
      </c>
      <c r="E154" s="242">
        <v>67832490.150000006</v>
      </c>
      <c r="F154" s="52">
        <f t="shared" si="31"/>
        <v>104.34642912249225</v>
      </c>
    </row>
    <row r="155" spans="1:6" ht="12.75" customHeight="1" x14ac:dyDescent="0.2">
      <c r="A155" s="53">
        <v>3112</v>
      </c>
      <c r="B155" s="85" t="s">
        <v>355</v>
      </c>
      <c r="C155" s="50" t="s">
        <v>356</v>
      </c>
      <c r="D155" s="242">
        <v>12215.24</v>
      </c>
      <c r="E155" s="242">
        <v>11506.43</v>
      </c>
      <c r="F155" s="52">
        <f t="shared" si="31"/>
        <v>94.197330547742013</v>
      </c>
    </row>
    <row r="156" spans="1:6" ht="12.75" customHeight="1" x14ac:dyDescent="0.2">
      <c r="A156" s="53">
        <v>3113</v>
      </c>
      <c r="B156" s="85" t="s">
        <v>357</v>
      </c>
      <c r="C156" s="50" t="s">
        <v>358</v>
      </c>
      <c r="D156" s="242">
        <v>84472.07</v>
      </c>
      <c r="E156" s="242">
        <v>159798.73000000001</v>
      </c>
      <c r="F156" s="52">
        <f t="shared" si="31"/>
        <v>189.17345105903053</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2534458.31</v>
      </c>
      <c r="E158" s="242">
        <v>5263109.6500000004</v>
      </c>
      <c r="F158" s="52">
        <f t="shared" si="31"/>
        <v>207.66211183012123</v>
      </c>
    </row>
    <row r="159" spans="1:6" ht="12.75" customHeight="1" x14ac:dyDescent="0.2">
      <c r="A159" s="53">
        <v>313</v>
      </c>
      <c r="B159" s="85" t="s">
        <v>363</v>
      </c>
      <c r="C159" s="50" t="s">
        <v>364</v>
      </c>
      <c r="D159" s="51">
        <f t="shared" ref="D159:E159" si="38">SUM(D160:D162)</f>
        <v>10267098.27</v>
      </c>
      <c r="E159" s="51">
        <f t="shared" si="38"/>
        <v>10803092.640000001</v>
      </c>
      <c r="F159" s="52">
        <f t="shared" si="31"/>
        <v>105.22050491681911</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10267098.27</v>
      </c>
      <c r="E161" s="242">
        <v>10803092.640000001</v>
      </c>
      <c r="F161" s="52">
        <f t="shared" si="31"/>
        <v>105.22050491681911</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225877780.08000001</v>
      </c>
      <c r="E163" s="51">
        <f t="shared" si="39"/>
        <v>312258224.58999997</v>
      </c>
      <c r="F163" s="52">
        <f t="shared" si="31"/>
        <v>138.24211681175822</v>
      </c>
    </row>
    <row r="164" spans="1:6" ht="12.75" customHeight="1" x14ac:dyDescent="0.2">
      <c r="A164" s="53">
        <v>321</v>
      </c>
      <c r="B164" s="85" t="s">
        <v>372</v>
      </c>
      <c r="C164" s="50" t="s">
        <v>373</v>
      </c>
      <c r="D164" s="51">
        <f t="shared" ref="D164:E164" si="40">SUM(D165:D168)</f>
        <v>1740472.1600000001</v>
      </c>
      <c r="E164" s="51">
        <f t="shared" si="40"/>
        <v>1794160.5200000003</v>
      </c>
      <c r="F164" s="52">
        <f t="shared" si="31"/>
        <v>103.08470087795027</v>
      </c>
    </row>
    <row r="165" spans="1:6" ht="12.75" customHeight="1" x14ac:dyDescent="0.2">
      <c r="A165" s="53">
        <v>3211</v>
      </c>
      <c r="B165" s="85" t="s">
        <v>374</v>
      </c>
      <c r="C165" s="50" t="s">
        <v>375</v>
      </c>
      <c r="D165" s="242">
        <v>98756.97</v>
      </c>
      <c r="E165" s="242">
        <v>176110.36</v>
      </c>
      <c r="F165" s="52">
        <f t="shared" si="31"/>
        <v>178.32701833602223</v>
      </c>
    </row>
    <row r="166" spans="1:6" ht="12.75" customHeight="1" x14ac:dyDescent="0.2">
      <c r="A166" s="53">
        <v>3212</v>
      </c>
      <c r="B166" s="85" t="s">
        <v>376</v>
      </c>
      <c r="C166" s="50" t="s">
        <v>377</v>
      </c>
      <c r="D166" s="242">
        <v>1587558.85</v>
      </c>
      <c r="E166" s="242">
        <v>1527860.59</v>
      </c>
      <c r="F166" s="52">
        <f t="shared" si="31"/>
        <v>96.239619085616894</v>
      </c>
    </row>
    <row r="167" spans="1:6" ht="12.75" customHeight="1" x14ac:dyDescent="0.2">
      <c r="A167" s="53">
        <v>3213</v>
      </c>
      <c r="B167" s="85" t="s">
        <v>378</v>
      </c>
      <c r="C167" s="50" t="s">
        <v>379</v>
      </c>
      <c r="D167" s="242">
        <v>53094.559999999998</v>
      </c>
      <c r="E167" s="242">
        <v>78726.570000000007</v>
      </c>
      <c r="F167" s="52">
        <f t="shared" si="31"/>
        <v>148.27615107837792</v>
      </c>
    </row>
    <row r="168" spans="1:6" ht="12.75" customHeight="1" x14ac:dyDescent="0.2">
      <c r="A168" s="53">
        <v>3214</v>
      </c>
      <c r="B168" s="85" t="s">
        <v>380</v>
      </c>
      <c r="C168" s="50" t="s">
        <v>381</v>
      </c>
      <c r="D168" s="242">
        <v>1061.78</v>
      </c>
      <c r="E168" s="242">
        <v>11463</v>
      </c>
      <c r="F168" s="52">
        <f t="shared" si="31"/>
        <v>1079.60217747556</v>
      </c>
    </row>
    <row r="169" spans="1:6" ht="12.75" customHeight="1" x14ac:dyDescent="0.2">
      <c r="A169" s="53">
        <v>322</v>
      </c>
      <c r="B169" s="85" t="s">
        <v>382</v>
      </c>
      <c r="C169" s="50" t="s">
        <v>383</v>
      </c>
      <c r="D169" s="51">
        <f t="shared" ref="D169:E169" si="41">SUM(D170:D176)</f>
        <v>18396628.570000004</v>
      </c>
      <c r="E169" s="51">
        <f t="shared" si="41"/>
        <v>14116612.530000001</v>
      </c>
      <c r="F169" s="52">
        <f t="shared" si="31"/>
        <v>76.734780377206903</v>
      </c>
    </row>
    <row r="170" spans="1:6" ht="12.75" customHeight="1" x14ac:dyDescent="0.2">
      <c r="A170" s="53">
        <v>3221</v>
      </c>
      <c r="B170" s="85" t="s">
        <v>384</v>
      </c>
      <c r="C170" s="50" t="s">
        <v>385</v>
      </c>
      <c r="D170" s="242">
        <v>931425.43</v>
      </c>
      <c r="E170" s="242">
        <v>917792.55</v>
      </c>
      <c r="F170" s="52">
        <f t="shared" si="31"/>
        <v>98.53634230278638</v>
      </c>
    </row>
    <row r="171" spans="1:6" ht="12.75" customHeight="1" x14ac:dyDescent="0.2">
      <c r="A171" s="53">
        <v>3222</v>
      </c>
      <c r="B171" s="85" t="s">
        <v>386</v>
      </c>
      <c r="C171" s="50" t="s">
        <v>387</v>
      </c>
      <c r="D171" s="242">
        <v>103306.14</v>
      </c>
      <c r="E171" s="242">
        <v>194100.91</v>
      </c>
      <c r="F171" s="52">
        <f t="shared" si="31"/>
        <v>187.88903544358544</v>
      </c>
    </row>
    <row r="172" spans="1:6" ht="12.75" customHeight="1" x14ac:dyDescent="0.2">
      <c r="A172" s="53">
        <v>3223</v>
      </c>
      <c r="B172" s="85" t="s">
        <v>388</v>
      </c>
      <c r="C172" s="50" t="s">
        <v>389</v>
      </c>
      <c r="D172" s="242">
        <v>17073450.469999999</v>
      </c>
      <c r="E172" s="242">
        <v>12653784.859999999</v>
      </c>
      <c r="F172" s="52">
        <f t="shared" si="31"/>
        <v>74.113811278125326</v>
      </c>
    </row>
    <row r="173" spans="1:6" ht="12.75" customHeight="1" x14ac:dyDescent="0.2">
      <c r="A173" s="53">
        <v>3224</v>
      </c>
      <c r="B173" s="85" t="s">
        <v>390</v>
      </c>
      <c r="C173" s="50" t="s">
        <v>391</v>
      </c>
      <c r="D173" s="242">
        <v>175310.26</v>
      </c>
      <c r="E173" s="242">
        <v>229496.39</v>
      </c>
      <c r="F173" s="52">
        <f t="shared" si="31"/>
        <v>130.90870437360599</v>
      </c>
    </row>
    <row r="174" spans="1:6" ht="12.75" customHeight="1" x14ac:dyDescent="0.2">
      <c r="A174" s="53">
        <v>3225</v>
      </c>
      <c r="B174" s="85" t="s">
        <v>392</v>
      </c>
      <c r="C174" s="50" t="s">
        <v>393</v>
      </c>
      <c r="D174" s="242">
        <v>47681.17</v>
      </c>
      <c r="E174" s="242">
        <v>51772.91</v>
      </c>
      <c r="F174" s="52">
        <f t="shared" si="31"/>
        <v>108.58145888618087</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65455.1</v>
      </c>
      <c r="E176" s="242">
        <v>69664.91</v>
      </c>
      <c r="F176" s="52">
        <f t="shared" si="31"/>
        <v>106.43159967672497</v>
      </c>
    </row>
    <row r="177" spans="1:6" ht="12.75" customHeight="1" x14ac:dyDescent="0.2">
      <c r="A177" s="53">
        <v>323</v>
      </c>
      <c r="B177" s="85" t="s">
        <v>398</v>
      </c>
      <c r="C177" s="50" t="s">
        <v>399</v>
      </c>
      <c r="D177" s="51">
        <f t="shared" ref="D177:E177" si="42">SUM(D178:D186)</f>
        <v>199608891.38999999</v>
      </c>
      <c r="E177" s="51">
        <f t="shared" si="42"/>
        <v>288607314.15999997</v>
      </c>
      <c r="F177" s="52">
        <f t="shared" si="31"/>
        <v>144.58640201358216</v>
      </c>
    </row>
    <row r="178" spans="1:6" ht="12.75" customHeight="1" x14ac:dyDescent="0.2">
      <c r="A178" s="53">
        <v>3231</v>
      </c>
      <c r="B178" s="85" t="s">
        <v>400</v>
      </c>
      <c r="C178" s="50" t="s">
        <v>401</v>
      </c>
      <c r="D178" s="242">
        <v>1966872.13</v>
      </c>
      <c r="E178" s="242">
        <v>1999427.17</v>
      </c>
      <c r="F178" s="52">
        <f t="shared" si="31"/>
        <v>101.65516809676896</v>
      </c>
    </row>
    <row r="179" spans="1:6" ht="12.75" customHeight="1" x14ac:dyDescent="0.2">
      <c r="A179" s="53">
        <v>3232</v>
      </c>
      <c r="B179" s="85" t="s">
        <v>402</v>
      </c>
      <c r="C179" s="50" t="s">
        <v>403</v>
      </c>
      <c r="D179" s="242">
        <v>104429870.02</v>
      </c>
      <c r="E179" s="242">
        <v>176420387.27000001</v>
      </c>
      <c r="F179" s="52">
        <f t="shared" si="31"/>
        <v>168.93671057544424</v>
      </c>
    </row>
    <row r="180" spans="1:6" ht="12.75" customHeight="1" x14ac:dyDescent="0.2">
      <c r="A180" s="53">
        <v>3233</v>
      </c>
      <c r="B180" s="85" t="s">
        <v>404</v>
      </c>
      <c r="C180" s="50" t="s">
        <v>405</v>
      </c>
      <c r="D180" s="242">
        <v>471066.64</v>
      </c>
      <c r="E180" s="242">
        <v>1716137.32</v>
      </c>
      <c r="F180" s="52">
        <f t="shared" si="31"/>
        <v>364.30882050998139</v>
      </c>
    </row>
    <row r="181" spans="1:6" ht="12.75" customHeight="1" x14ac:dyDescent="0.2">
      <c r="A181" s="53">
        <v>3234</v>
      </c>
      <c r="B181" s="85" t="s">
        <v>406</v>
      </c>
      <c r="C181" s="50" t="s">
        <v>407</v>
      </c>
      <c r="D181" s="242">
        <v>7317694.96</v>
      </c>
      <c r="E181" s="242">
        <v>10030159.42</v>
      </c>
      <c r="F181" s="52">
        <f t="shared" si="31"/>
        <v>137.06719772861371</v>
      </c>
    </row>
    <row r="182" spans="1:6" ht="12.75" customHeight="1" x14ac:dyDescent="0.2">
      <c r="A182" s="53">
        <v>3235</v>
      </c>
      <c r="B182" s="85" t="s">
        <v>408</v>
      </c>
      <c r="C182" s="50" t="s">
        <v>409</v>
      </c>
      <c r="D182" s="242">
        <v>58417692.539999999</v>
      </c>
      <c r="E182" s="242">
        <v>61956461.990000002</v>
      </c>
      <c r="F182" s="52">
        <f t="shared" si="31"/>
        <v>106.05770152180681</v>
      </c>
    </row>
    <row r="183" spans="1:6" ht="12.75" customHeight="1" x14ac:dyDescent="0.2">
      <c r="A183" s="53">
        <v>3236</v>
      </c>
      <c r="B183" s="85" t="s">
        <v>410</v>
      </c>
      <c r="C183" s="50" t="s">
        <v>411</v>
      </c>
      <c r="D183" s="242">
        <v>688755.96</v>
      </c>
      <c r="E183" s="242">
        <v>628057.62</v>
      </c>
      <c r="F183" s="52">
        <f t="shared" si="31"/>
        <v>91.187250125574238</v>
      </c>
    </row>
    <row r="184" spans="1:6" ht="12.75" customHeight="1" x14ac:dyDescent="0.2">
      <c r="A184" s="53">
        <v>3237</v>
      </c>
      <c r="B184" s="85" t="s">
        <v>412</v>
      </c>
      <c r="C184" s="50" t="s">
        <v>413</v>
      </c>
      <c r="D184" s="242">
        <v>5170742.9800000004</v>
      </c>
      <c r="E184" s="242">
        <v>6917098.21</v>
      </c>
      <c r="F184" s="52">
        <f t="shared" si="31"/>
        <v>133.7737775162052</v>
      </c>
    </row>
    <row r="185" spans="1:6" ht="12.75" customHeight="1" x14ac:dyDescent="0.2">
      <c r="A185" s="53">
        <v>3238</v>
      </c>
      <c r="B185" s="85" t="s">
        <v>414</v>
      </c>
      <c r="C185" s="50" t="s">
        <v>415</v>
      </c>
      <c r="D185" s="242">
        <v>3626598.56</v>
      </c>
      <c r="E185" s="242">
        <v>6054573.79</v>
      </c>
      <c r="F185" s="52">
        <f t="shared" si="31"/>
        <v>166.94910368022647</v>
      </c>
    </row>
    <row r="186" spans="1:6" ht="12.75" customHeight="1" x14ac:dyDescent="0.2">
      <c r="A186" s="53">
        <v>3239</v>
      </c>
      <c r="B186" s="85" t="s">
        <v>416</v>
      </c>
      <c r="C186" s="50" t="s">
        <v>417</v>
      </c>
      <c r="D186" s="242">
        <v>17519597.600000001</v>
      </c>
      <c r="E186" s="242">
        <v>22885011.370000001</v>
      </c>
      <c r="F186" s="52">
        <f t="shared" si="31"/>
        <v>130.62521122060474</v>
      </c>
    </row>
    <row r="187" spans="1:6" ht="12.75" customHeight="1" x14ac:dyDescent="0.2">
      <c r="A187" s="53">
        <v>324</v>
      </c>
      <c r="B187" s="85" t="s">
        <v>418</v>
      </c>
      <c r="C187" s="50" t="s">
        <v>419</v>
      </c>
      <c r="D187" s="242">
        <v>149940.25</v>
      </c>
      <c r="E187" s="242">
        <v>79078.67</v>
      </c>
      <c r="F187" s="52">
        <f t="shared" si="31"/>
        <v>52.740121481723556</v>
      </c>
    </row>
    <row r="188" spans="1:6" ht="12.75" customHeight="1" x14ac:dyDescent="0.2">
      <c r="A188" s="53">
        <v>329</v>
      </c>
      <c r="B188" s="85" t="s">
        <v>420</v>
      </c>
      <c r="C188" s="50" t="s">
        <v>421</v>
      </c>
      <c r="D188" s="51">
        <f t="shared" ref="D188:E188" si="43">SUM(D189:D195)</f>
        <v>5981847.709999999</v>
      </c>
      <c r="E188" s="51">
        <f t="shared" si="43"/>
        <v>7661058.7100000009</v>
      </c>
      <c r="F188" s="52">
        <f t="shared" si="31"/>
        <v>128.07177784203407</v>
      </c>
    </row>
    <row r="189" spans="1:6" ht="12.75" customHeight="1" x14ac:dyDescent="0.2">
      <c r="A189" s="53">
        <v>3291</v>
      </c>
      <c r="B189" s="232" t="s">
        <v>422</v>
      </c>
      <c r="C189" s="50" t="s">
        <v>423</v>
      </c>
      <c r="D189" s="242">
        <v>3630312.36</v>
      </c>
      <c r="E189" s="242">
        <v>3519525.91</v>
      </c>
      <c r="F189" s="52">
        <f t="shared" si="31"/>
        <v>96.948294278457084</v>
      </c>
    </row>
    <row r="190" spans="1:6" ht="12.75" customHeight="1" x14ac:dyDescent="0.2">
      <c r="A190" s="53">
        <v>3292</v>
      </c>
      <c r="B190" s="85" t="s">
        <v>424</v>
      </c>
      <c r="C190" s="50" t="s">
        <v>425</v>
      </c>
      <c r="D190" s="242">
        <v>358273.78</v>
      </c>
      <c r="E190" s="242">
        <v>555481.65</v>
      </c>
      <c r="F190" s="52">
        <f t="shared" si="31"/>
        <v>155.0439024591752</v>
      </c>
    </row>
    <row r="191" spans="1:6" ht="12.75" customHeight="1" x14ac:dyDescent="0.2">
      <c r="A191" s="53">
        <v>3293</v>
      </c>
      <c r="B191" s="85" t="s">
        <v>426</v>
      </c>
      <c r="C191" s="50" t="s">
        <v>427</v>
      </c>
      <c r="D191" s="242">
        <v>118460.31</v>
      </c>
      <c r="E191" s="242">
        <v>183370.58</v>
      </c>
      <c r="F191" s="52">
        <f t="shared" si="31"/>
        <v>154.79495199700219</v>
      </c>
    </row>
    <row r="192" spans="1:6" ht="12.75" customHeight="1" x14ac:dyDescent="0.2">
      <c r="A192" s="53">
        <v>3294</v>
      </c>
      <c r="B192" s="85" t="s">
        <v>428</v>
      </c>
      <c r="C192" s="50" t="s">
        <v>429</v>
      </c>
      <c r="D192" s="242">
        <v>128382.54</v>
      </c>
      <c r="E192" s="242">
        <v>121002.49</v>
      </c>
      <c r="F192" s="52">
        <f t="shared" si="31"/>
        <v>94.251515821388182</v>
      </c>
    </row>
    <row r="193" spans="1:6" ht="12.75" customHeight="1" x14ac:dyDescent="0.2">
      <c r="A193" s="53">
        <v>3295</v>
      </c>
      <c r="B193" s="85" t="s">
        <v>430</v>
      </c>
      <c r="C193" s="50" t="s">
        <v>431</v>
      </c>
      <c r="D193" s="242">
        <v>301924.45</v>
      </c>
      <c r="E193" s="242">
        <v>307767.49</v>
      </c>
      <c r="F193" s="52">
        <f t="shared" si="31"/>
        <v>101.93526559376029</v>
      </c>
    </row>
    <row r="194" spans="1:6" ht="12.75" customHeight="1" x14ac:dyDescent="0.2">
      <c r="A194" s="53" t="s">
        <v>432</v>
      </c>
      <c r="B194" s="85" t="s">
        <v>433</v>
      </c>
      <c r="C194" s="50" t="s">
        <v>432</v>
      </c>
      <c r="D194" s="242">
        <v>6019.62</v>
      </c>
      <c r="E194" s="242">
        <v>46701.73</v>
      </c>
      <c r="F194" s="52">
        <f t="shared" si="31"/>
        <v>775.82521820314241</v>
      </c>
    </row>
    <row r="195" spans="1:6" ht="12.75" customHeight="1" x14ac:dyDescent="0.2">
      <c r="A195" s="53">
        <v>3299</v>
      </c>
      <c r="B195" s="85" t="s">
        <v>434</v>
      </c>
      <c r="C195" s="50" t="s">
        <v>435</v>
      </c>
      <c r="D195" s="242">
        <v>1438474.65</v>
      </c>
      <c r="E195" s="242">
        <v>2927208.86</v>
      </c>
      <c r="F195" s="52">
        <f t="shared" si="31"/>
        <v>203.49394825970691</v>
      </c>
    </row>
    <row r="196" spans="1:6" ht="12.75" customHeight="1" x14ac:dyDescent="0.2">
      <c r="A196" s="53">
        <v>34</v>
      </c>
      <c r="B196" s="232" t="s">
        <v>436</v>
      </c>
      <c r="C196" s="50" t="s">
        <v>437</v>
      </c>
      <c r="D196" s="51">
        <f t="shared" ref="D196:E196" si="44">D197+D202+D210</f>
        <v>7219315.9700000007</v>
      </c>
      <c r="E196" s="51">
        <f t="shared" si="44"/>
        <v>7279498.79</v>
      </c>
      <c r="F196" s="52">
        <f t="shared" si="31"/>
        <v>100.83363604322197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6016527.5700000003</v>
      </c>
      <c r="E202" s="51">
        <f t="shared" si="46"/>
        <v>5528296.96</v>
      </c>
      <c r="F202" s="52">
        <f t="shared" si="31"/>
        <v>91.885176219677817</v>
      </c>
    </row>
    <row r="203" spans="1:6" ht="24" x14ac:dyDescent="0.2">
      <c r="A203" s="53">
        <v>3421</v>
      </c>
      <c r="B203" s="85" t="s">
        <v>450</v>
      </c>
      <c r="C203" s="50" t="s">
        <v>451</v>
      </c>
      <c r="D203" s="242">
        <v>0</v>
      </c>
      <c r="E203" s="242">
        <v>804558.34</v>
      </c>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5712374.6900000004</v>
      </c>
      <c r="E205" s="242">
        <v>4723738.62</v>
      </c>
      <c r="F205" s="52">
        <f t="shared" si="31"/>
        <v>82.69308083500384</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304152.88</v>
      </c>
      <c r="E207" s="242"/>
      <c r="F207" s="52">
        <f t="shared" si="31"/>
        <v>0</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1202788.3999999999</v>
      </c>
      <c r="E210" s="51">
        <f t="shared" si="47"/>
        <v>1751201.83</v>
      </c>
      <c r="F210" s="52">
        <f t="shared" si="31"/>
        <v>145.595171187218</v>
      </c>
    </row>
    <row r="211" spans="1:6" ht="12.75" customHeight="1" x14ac:dyDescent="0.2">
      <c r="A211" s="53">
        <v>3431</v>
      </c>
      <c r="B211" s="232" t="s">
        <v>466</v>
      </c>
      <c r="C211" s="50" t="s">
        <v>467</v>
      </c>
      <c r="D211" s="242">
        <v>530406.21</v>
      </c>
      <c r="E211" s="242">
        <v>366846.59</v>
      </c>
      <c r="F211" s="52">
        <f t="shared" si="31"/>
        <v>69.163328611857693</v>
      </c>
    </row>
    <row r="212" spans="1:6" ht="12.75" customHeight="1" x14ac:dyDescent="0.2">
      <c r="A212" s="53">
        <v>3432</v>
      </c>
      <c r="B212" s="85" t="s">
        <v>468</v>
      </c>
      <c r="C212" s="50" t="s">
        <v>469</v>
      </c>
      <c r="D212" s="242">
        <v>48250.94</v>
      </c>
      <c r="E212" s="242">
        <v>100</v>
      </c>
      <c r="F212" s="52">
        <f t="shared" si="31"/>
        <v>0.20724984839673588</v>
      </c>
    </row>
    <row r="213" spans="1:6" ht="12.75" customHeight="1" x14ac:dyDescent="0.2">
      <c r="A213" s="53">
        <v>3433</v>
      </c>
      <c r="B213" s="85" t="s">
        <v>470</v>
      </c>
      <c r="C213" s="50" t="s">
        <v>471</v>
      </c>
      <c r="D213" s="242">
        <v>518188.6</v>
      </c>
      <c r="E213" s="242">
        <v>1288478.6599999999</v>
      </c>
      <c r="F213" s="52">
        <f t="shared" si="31"/>
        <v>248.65052222298988</v>
      </c>
    </row>
    <row r="214" spans="1:6" ht="12.75" customHeight="1" x14ac:dyDescent="0.2">
      <c r="A214" s="53">
        <v>3434</v>
      </c>
      <c r="B214" s="85" t="s">
        <v>472</v>
      </c>
      <c r="C214" s="50" t="s">
        <v>473</v>
      </c>
      <c r="D214" s="242">
        <v>105942.65</v>
      </c>
      <c r="E214" s="242">
        <v>95776.58</v>
      </c>
      <c r="F214" s="52">
        <f t="shared" si="31"/>
        <v>90.404176221757723</v>
      </c>
    </row>
    <row r="215" spans="1:6" ht="12.75" customHeight="1" x14ac:dyDescent="0.2">
      <c r="A215" s="53">
        <v>35</v>
      </c>
      <c r="B215" s="85" t="s">
        <v>474</v>
      </c>
      <c r="C215" s="50" t="s">
        <v>475</v>
      </c>
      <c r="D215" s="51">
        <f t="shared" ref="D215:E215" si="48">D216+D219+D223</f>
        <v>128228118.75</v>
      </c>
      <c r="E215" s="51">
        <f t="shared" si="48"/>
        <v>151145383.62</v>
      </c>
      <c r="F215" s="52">
        <f t="shared" si="31"/>
        <v>117.87226163294235</v>
      </c>
    </row>
    <row r="216" spans="1:6" ht="12.75" customHeight="1" x14ac:dyDescent="0.2">
      <c r="A216" s="53">
        <v>351</v>
      </c>
      <c r="B216" s="85" t="s">
        <v>476</v>
      </c>
      <c r="C216" s="50" t="s">
        <v>477</v>
      </c>
      <c r="D216" s="51">
        <f t="shared" ref="D216:E216" si="49">SUM(D217:D218)</f>
        <v>125980416.03</v>
      </c>
      <c r="E216" s="51">
        <f t="shared" si="49"/>
        <v>148123588.90000001</v>
      </c>
      <c r="F216" s="52">
        <f t="shared" si="31"/>
        <v>117.57667863608816</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125980416.03</v>
      </c>
      <c r="E218" s="242">
        <v>148123588.90000001</v>
      </c>
      <c r="F218" s="52">
        <f t="shared" si="31"/>
        <v>117.57667863608816</v>
      </c>
    </row>
    <row r="219" spans="1:6" ht="24" x14ac:dyDescent="0.2">
      <c r="A219" s="53">
        <v>352</v>
      </c>
      <c r="B219" s="85" t="s">
        <v>482</v>
      </c>
      <c r="C219" s="50" t="s">
        <v>483</v>
      </c>
      <c r="D219" s="51">
        <f t="shared" ref="D219:E219" si="50">SUM(D220:D222)</f>
        <v>2247702.7200000002</v>
      </c>
      <c r="E219" s="51">
        <f t="shared" si="50"/>
        <v>3021794.7199999997</v>
      </c>
      <c r="F219" s="52">
        <f t="shared" si="31"/>
        <v>134.43925182419139</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570583.93000000005</v>
      </c>
      <c r="E221" s="242">
        <v>694686.63</v>
      </c>
      <c r="F221" s="52">
        <f t="shared" si="31"/>
        <v>121.75012184447604</v>
      </c>
    </row>
    <row r="222" spans="1:6" ht="12.75" customHeight="1" x14ac:dyDescent="0.2">
      <c r="A222" s="53">
        <v>3523</v>
      </c>
      <c r="B222" s="85" t="s">
        <v>488</v>
      </c>
      <c r="C222" s="50" t="s">
        <v>489</v>
      </c>
      <c r="D222" s="242">
        <v>1677118.79</v>
      </c>
      <c r="E222" s="242">
        <v>2327108.09</v>
      </c>
      <c r="F222" s="52">
        <f t="shared" si="31"/>
        <v>138.75630658219504</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301688329.67000008</v>
      </c>
      <c r="E224" s="51">
        <f t="shared" si="51"/>
        <v>400100530.39999998</v>
      </c>
      <c r="F224" s="52">
        <f t="shared" ref="F224:F235" si="52">IF(D224&lt;&gt;0,IF(E224/D224&gt;=100,"&gt;&gt;100",E224/D224*100),"-")</f>
        <v>132.62048645953507</v>
      </c>
    </row>
    <row r="225" spans="1:6" ht="12.75" customHeight="1" x14ac:dyDescent="0.2">
      <c r="A225" s="53">
        <v>361</v>
      </c>
      <c r="B225" s="85" t="s">
        <v>494</v>
      </c>
      <c r="C225" s="50" t="s">
        <v>495</v>
      </c>
      <c r="D225" s="51">
        <f t="shared" ref="D225:E225" si="53">SUM(D226:D227)</f>
        <v>0</v>
      </c>
      <c r="E225" s="51">
        <f t="shared" si="53"/>
        <v>79472.41</v>
      </c>
      <c r="F225" s="52" t="str">
        <f t="shared" si="52"/>
        <v>-</v>
      </c>
    </row>
    <row r="226" spans="1:6" ht="12.75" customHeight="1" x14ac:dyDescent="0.2">
      <c r="A226" s="53">
        <v>3611</v>
      </c>
      <c r="B226" s="85" t="s">
        <v>496</v>
      </c>
      <c r="C226" s="50" t="s">
        <v>497</v>
      </c>
      <c r="D226" s="242">
        <v>0</v>
      </c>
      <c r="E226" s="242">
        <v>79472.41</v>
      </c>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1382847.01</v>
      </c>
      <c r="E231" s="51">
        <f t="shared" si="55"/>
        <v>15446473.560000001</v>
      </c>
      <c r="F231" s="52">
        <f t="shared" si="52"/>
        <v>1117.0052397914938</v>
      </c>
    </row>
    <row r="232" spans="1:6" ht="12.75" customHeight="1" x14ac:dyDescent="0.2">
      <c r="A232" s="53">
        <v>3631</v>
      </c>
      <c r="B232" s="85" t="s">
        <v>508</v>
      </c>
      <c r="C232" s="50" t="s">
        <v>509</v>
      </c>
      <c r="D232" s="242">
        <v>1382847.01</v>
      </c>
      <c r="E232" s="242">
        <v>15446473.560000001</v>
      </c>
      <c r="F232" s="52">
        <f t="shared" si="52"/>
        <v>1117.0052397914938</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9608562.1600000001</v>
      </c>
      <c r="E236" s="51">
        <f t="shared" si="56"/>
        <v>8717802.5099999998</v>
      </c>
      <c r="F236" s="52">
        <f t="shared" ref="F236:F239" si="57">IF(D236&lt;&gt;0,IF(E236/D236&gt;=100,"&gt;&gt;100",E236/D236*100),"-")</f>
        <v>90.729521907989607</v>
      </c>
    </row>
    <row r="237" spans="1:6" ht="12.75" customHeight="1" x14ac:dyDescent="0.2">
      <c r="A237" s="53" t="s">
        <v>518</v>
      </c>
      <c r="B237" s="85" t="s">
        <v>519</v>
      </c>
      <c r="C237" s="50" t="s">
        <v>518</v>
      </c>
      <c r="D237" s="242">
        <v>9608562.1600000001</v>
      </c>
      <c r="E237" s="242">
        <v>8717802.5099999998</v>
      </c>
      <c r="F237" s="52">
        <f t="shared" si="57"/>
        <v>90.729521907989607</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287253369.02000004</v>
      </c>
      <c r="E240" s="51">
        <f t="shared" si="58"/>
        <v>368257372.38999999</v>
      </c>
      <c r="F240" s="52">
        <f t="shared" ref="F240:F243" si="59">IF(D240&lt;&gt;0,IF(E240/D240&gt;=100,"&gt;&gt;100",E240/D240*100),"-")</f>
        <v>128.19949637017487</v>
      </c>
    </row>
    <row r="241" spans="1:6" ht="24" x14ac:dyDescent="0.2">
      <c r="A241" s="53">
        <v>3672</v>
      </c>
      <c r="B241" s="85" t="s">
        <v>526</v>
      </c>
      <c r="C241" s="50" t="s">
        <v>527</v>
      </c>
      <c r="D241" s="242">
        <v>274898913.35000002</v>
      </c>
      <c r="E241" s="242">
        <v>340898698.13</v>
      </c>
      <c r="F241" s="52">
        <f t="shared" si="59"/>
        <v>124.0087470611313</v>
      </c>
    </row>
    <row r="242" spans="1:6" ht="24" x14ac:dyDescent="0.2">
      <c r="A242" s="53">
        <v>3673</v>
      </c>
      <c r="B242" s="85" t="s">
        <v>528</v>
      </c>
      <c r="C242" s="50" t="s">
        <v>529</v>
      </c>
      <c r="D242" s="242">
        <v>11553742.35</v>
      </c>
      <c r="E242" s="242">
        <v>25666639.800000001</v>
      </c>
      <c r="F242" s="52">
        <f t="shared" si="59"/>
        <v>222.15001012204502</v>
      </c>
    </row>
    <row r="243" spans="1:6" ht="24" x14ac:dyDescent="0.2">
      <c r="A243" s="53">
        <v>3674</v>
      </c>
      <c r="B243" s="85" t="s">
        <v>530</v>
      </c>
      <c r="C243" s="50" t="s">
        <v>531</v>
      </c>
      <c r="D243" s="242">
        <v>800713.32</v>
      </c>
      <c r="E243" s="242">
        <v>1692034.46</v>
      </c>
      <c r="F243" s="52">
        <f t="shared" si="59"/>
        <v>211.31588768874235</v>
      </c>
    </row>
    <row r="244" spans="1:6" ht="12.75" customHeight="1" x14ac:dyDescent="0.2">
      <c r="A244" s="53" t="s">
        <v>532</v>
      </c>
      <c r="B244" s="85" t="s">
        <v>533</v>
      </c>
      <c r="C244" s="50" t="s">
        <v>532</v>
      </c>
      <c r="D244" s="51">
        <f t="shared" ref="D244:E244" si="60">SUM(D245:D246)</f>
        <v>11440.68</v>
      </c>
      <c r="E244" s="51">
        <f t="shared" si="60"/>
        <v>2441312.2599999998</v>
      </c>
      <c r="F244" s="52" t="str">
        <f t="shared" ref="F244:F251" si="61">IF(D244&lt;&gt;0,IF(E244/D244&gt;=100,"&gt;&gt;100",E244/D244*100),"-")</f>
        <v>&gt;&gt;100</v>
      </c>
    </row>
    <row r="245" spans="1:6" ht="12.75" customHeight="1" x14ac:dyDescent="0.2">
      <c r="A245" s="53" t="s">
        <v>534</v>
      </c>
      <c r="B245" s="85" t="s">
        <v>535</v>
      </c>
      <c r="C245" s="50" t="s">
        <v>534</v>
      </c>
      <c r="D245" s="242">
        <v>11440.68</v>
      </c>
      <c r="E245" s="242">
        <v>321.07</v>
      </c>
      <c r="F245" s="52">
        <f t="shared" si="61"/>
        <v>2.8063891307160063</v>
      </c>
    </row>
    <row r="246" spans="1:6" ht="12.75" customHeight="1" x14ac:dyDescent="0.2">
      <c r="A246" s="53" t="s">
        <v>536</v>
      </c>
      <c r="B246" s="85" t="s">
        <v>537</v>
      </c>
      <c r="C246" s="50" t="s">
        <v>536</v>
      </c>
      <c r="D246" s="242">
        <v>0</v>
      </c>
      <c r="E246" s="242">
        <v>2440991.19</v>
      </c>
      <c r="F246" s="52" t="str">
        <f t="shared" si="61"/>
        <v>-</v>
      </c>
    </row>
    <row r="247" spans="1:6" ht="24" x14ac:dyDescent="0.2">
      <c r="A247" s="53" t="s">
        <v>538</v>
      </c>
      <c r="B247" s="85" t="s">
        <v>539</v>
      </c>
      <c r="C247" s="50" t="s">
        <v>538</v>
      </c>
      <c r="D247" s="51">
        <f t="shared" ref="D247:E247" si="62">SUM(D248:D251)</f>
        <v>3432110.8</v>
      </c>
      <c r="E247" s="51">
        <f t="shared" si="62"/>
        <v>5158097.2700000005</v>
      </c>
      <c r="F247" s="52">
        <f t="shared" si="61"/>
        <v>150.28935749976372</v>
      </c>
    </row>
    <row r="248" spans="1:6" ht="12.75" customHeight="1" x14ac:dyDescent="0.2">
      <c r="A248" s="53" t="s">
        <v>540</v>
      </c>
      <c r="B248" s="85" t="s">
        <v>202</v>
      </c>
      <c r="C248" s="50" t="s">
        <v>540</v>
      </c>
      <c r="D248" s="242">
        <v>771814.34</v>
      </c>
      <c r="E248" s="242">
        <v>719272.3</v>
      </c>
      <c r="F248" s="52">
        <f t="shared" si="61"/>
        <v>93.192399094321061</v>
      </c>
    </row>
    <row r="249" spans="1:6" ht="12.75" customHeight="1" x14ac:dyDescent="0.2">
      <c r="A249" s="53" t="s">
        <v>541</v>
      </c>
      <c r="B249" s="85" t="s">
        <v>204</v>
      </c>
      <c r="C249" s="50" t="s">
        <v>541</v>
      </c>
      <c r="D249" s="242">
        <v>0</v>
      </c>
      <c r="E249" s="242">
        <v>1205469.01</v>
      </c>
      <c r="F249" s="52" t="str">
        <f t="shared" si="61"/>
        <v>-</v>
      </c>
    </row>
    <row r="250" spans="1:6" ht="24" x14ac:dyDescent="0.2">
      <c r="A250" s="53" t="s">
        <v>542</v>
      </c>
      <c r="B250" s="85" t="s">
        <v>206</v>
      </c>
      <c r="C250" s="50" t="s">
        <v>542</v>
      </c>
      <c r="D250" s="242">
        <v>2651326.25</v>
      </c>
      <c r="E250" s="242">
        <v>3106039</v>
      </c>
      <c r="F250" s="52">
        <f t="shared" si="61"/>
        <v>117.15038841410031</v>
      </c>
    </row>
    <row r="251" spans="1:6" ht="24" x14ac:dyDescent="0.2">
      <c r="A251" s="53" t="s">
        <v>543</v>
      </c>
      <c r="B251" s="85" t="s">
        <v>208</v>
      </c>
      <c r="C251" s="50" t="s">
        <v>543</v>
      </c>
      <c r="D251" s="242">
        <v>8970.2099999999991</v>
      </c>
      <c r="E251" s="242">
        <v>127316.96</v>
      </c>
      <c r="F251" s="52">
        <f t="shared" si="61"/>
        <v>1419.3308740821008</v>
      </c>
    </row>
    <row r="252" spans="1:6" ht="24" x14ac:dyDescent="0.2">
      <c r="A252" s="53">
        <v>37</v>
      </c>
      <c r="B252" s="85" t="s">
        <v>544</v>
      </c>
      <c r="C252" s="50" t="s">
        <v>545</v>
      </c>
      <c r="D252" s="51">
        <f t="shared" ref="D252:E252" si="63">D253+D259</f>
        <v>115048038.31999999</v>
      </c>
      <c r="E252" s="51">
        <f t="shared" si="63"/>
        <v>85921863.910000011</v>
      </c>
      <c r="F252" s="52">
        <f t="shared" ref="F252:F258" si="64">IF(D252&lt;&gt;0,IF(E252/D252&gt;=100,"&gt;&gt;100",E252/D252*100),"-")</f>
        <v>74.683467153966518</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115048038.31999999</v>
      </c>
      <c r="E259" s="51">
        <f t="shared" si="66"/>
        <v>85921863.910000011</v>
      </c>
      <c r="F259" s="52">
        <f t="shared" ref="F259:F262" si="67">IF(D259&lt;&gt;0,IF(E259/D259&gt;=100,"&gt;&gt;100",E259/D259*100),"-")</f>
        <v>74.683467153966518</v>
      </c>
    </row>
    <row r="260" spans="1:6" ht="12.75" customHeight="1" x14ac:dyDescent="0.2">
      <c r="A260" s="53">
        <v>3721</v>
      </c>
      <c r="B260" s="85" t="s">
        <v>560</v>
      </c>
      <c r="C260" s="50" t="s">
        <v>561</v>
      </c>
      <c r="D260" s="242">
        <v>93327960.140000001</v>
      </c>
      <c r="E260" s="242">
        <v>72490955.930000007</v>
      </c>
      <c r="F260" s="52">
        <f t="shared" si="67"/>
        <v>77.673353002955707</v>
      </c>
    </row>
    <row r="261" spans="1:6" ht="12.75" customHeight="1" x14ac:dyDescent="0.2">
      <c r="A261" s="53">
        <v>3722</v>
      </c>
      <c r="B261" s="85" t="s">
        <v>562</v>
      </c>
      <c r="C261" s="50" t="s">
        <v>563</v>
      </c>
      <c r="D261" s="242">
        <v>21720078.18</v>
      </c>
      <c r="E261" s="242">
        <v>13430907.98</v>
      </c>
      <c r="F261" s="52">
        <f t="shared" si="67"/>
        <v>61.83637033299113</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94512275.170000002</v>
      </c>
      <c r="E263" s="51">
        <f t="shared" si="68"/>
        <v>121513243.09999999</v>
      </c>
      <c r="F263" s="52">
        <f t="shared" ref="F263:F267" si="69">IF(D263&lt;&gt;0,IF(E263/D263&gt;=100,"&gt;&gt;100",E263/D263*100),"-")</f>
        <v>128.56874187128935</v>
      </c>
    </row>
    <row r="264" spans="1:6" ht="12.75" customHeight="1" x14ac:dyDescent="0.2">
      <c r="A264" s="53">
        <v>381</v>
      </c>
      <c r="B264" s="85" t="s">
        <v>568</v>
      </c>
      <c r="C264" s="50" t="s">
        <v>569</v>
      </c>
      <c r="D264" s="51">
        <f t="shared" ref="D264:E264" si="70">SUM(D265:D267)</f>
        <v>46008378.25</v>
      </c>
      <c r="E264" s="51">
        <f t="shared" si="70"/>
        <v>50829804.159999996</v>
      </c>
      <c r="F264" s="52">
        <f t="shared" si="69"/>
        <v>110.4794519898123</v>
      </c>
    </row>
    <row r="265" spans="1:6" ht="12.75" customHeight="1" x14ac:dyDescent="0.2">
      <c r="A265" s="53">
        <v>3811</v>
      </c>
      <c r="B265" s="85" t="s">
        <v>570</v>
      </c>
      <c r="C265" s="50" t="s">
        <v>571</v>
      </c>
      <c r="D265" s="242">
        <v>45842586.789999999</v>
      </c>
      <c r="E265" s="242">
        <v>50773912.509999998</v>
      </c>
      <c r="F265" s="52">
        <f t="shared" si="69"/>
        <v>110.75708432988276</v>
      </c>
    </row>
    <row r="266" spans="1:6" ht="12.75" customHeight="1" x14ac:dyDescent="0.2">
      <c r="A266" s="53">
        <v>3812</v>
      </c>
      <c r="B266" s="85" t="s">
        <v>572</v>
      </c>
      <c r="C266" s="50" t="s">
        <v>573</v>
      </c>
      <c r="D266" s="242">
        <v>0</v>
      </c>
      <c r="E266" s="242">
        <v>8348.9699999999993</v>
      </c>
      <c r="F266" s="52" t="str">
        <f t="shared" si="69"/>
        <v>-</v>
      </c>
    </row>
    <row r="267" spans="1:6" ht="12.75" customHeight="1" x14ac:dyDescent="0.2">
      <c r="A267" s="53" t="s">
        <v>574</v>
      </c>
      <c r="B267" s="85" t="s">
        <v>575</v>
      </c>
      <c r="C267" s="50" t="s">
        <v>574</v>
      </c>
      <c r="D267" s="242">
        <v>165791.46</v>
      </c>
      <c r="E267" s="242">
        <v>47542.68</v>
      </c>
      <c r="F267" s="52">
        <f t="shared" si="69"/>
        <v>28.676193574747462</v>
      </c>
    </row>
    <row r="268" spans="1:6" ht="12.75" customHeight="1" x14ac:dyDescent="0.2">
      <c r="A268" s="53">
        <v>382</v>
      </c>
      <c r="B268" s="86" t="s">
        <v>576</v>
      </c>
      <c r="C268" s="50" t="s">
        <v>577</v>
      </c>
      <c r="D268" s="51">
        <f t="shared" ref="D268:E268" si="71">SUM(D269:D272)</f>
        <v>1199830.9900000002</v>
      </c>
      <c r="E268" s="51">
        <f t="shared" si="71"/>
        <v>692007.71</v>
      </c>
      <c r="F268" s="52">
        <f t="shared" ref="F268:F272" si="72">IF(D268&lt;&gt;0,IF(E268/D268&gt;=100,"&gt;&gt;100",E268/D268*100),"-")</f>
        <v>57.675432270673376</v>
      </c>
    </row>
    <row r="269" spans="1:6" ht="12.75" customHeight="1" x14ac:dyDescent="0.2">
      <c r="A269" s="53">
        <v>3821</v>
      </c>
      <c r="B269" s="85" t="s">
        <v>578</v>
      </c>
      <c r="C269" s="50" t="s">
        <v>579</v>
      </c>
      <c r="D269" s="242">
        <v>148807.12</v>
      </c>
      <c r="E269" s="242">
        <v>77716.87</v>
      </c>
      <c r="F269" s="52">
        <f t="shared" si="72"/>
        <v>52.226580287287327</v>
      </c>
    </row>
    <row r="270" spans="1:6" ht="12.75" customHeight="1" x14ac:dyDescent="0.2">
      <c r="A270" s="53">
        <v>3822</v>
      </c>
      <c r="B270" s="85" t="s">
        <v>580</v>
      </c>
      <c r="C270" s="50" t="s">
        <v>581</v>
      </c>
      <c r="D270" s="242">
        <v>1051023.8700000001</v>
      </c>
      <c r="E270" s="242">
        <v>614290.84</v>
      </c>
      <c r="F270" s="52">
        <f t="shared" si="72"/>
        <v>58.446897119472638</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8029541.3900000006</v>
      </c>
      <c r="E273" s="51">
        <f t="shared" si="73"/>
        <v>12286316.689999999</v>
      </c>
      <c r="F273" s="52">
        <f t="shared" ref="F273:F284" si="74">IF(D273&lt;&gt;0,IF(E273/D273&gt;=100,"&gt;&gt;100",E273/D273*100),"-")</f>
        <v>153.01392810928641</v>
      </c>
    </row>
    <row r="274" spans="1:6" ht="12.75" customHeight="1" x14ac:dyDescent="0.2">
      <c r="A274" s="53">
        <v>3831</v>
      </c>
      <c r="B274" s="85" t="s">
        <v>588</v>
      </c>
      <c r="C274" s="50" t="s">
        <v>589</v>
      </c>
      <c r="D274" s="242">
        <v>6593094.5899999999</v>
      </c>
      <c r="E274" s="242">
        <v>10787090.359999999</v>
      </c>
      <c r="F274" s="52">
        <f t="shared" si="74"/>
        <v>163.61194599515065</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218331.99</v>
      </c>
      <c r="E277" s="242">
        <v>106915.58</v>
      </c>
      <c r="F277" s="52">
        <f t="shared" si="74"/>
        <v>48.969269230770998</v>
      </c>
    </row>
    <row r="278" spans="1:6" ht="12.75" customHeight="1" x14ac:dyDescent="0.2">
      <c r="A278" s="53" t="s">
        <v>596</v>
      </c>
      <c r="B278" s="85" t="s">
        <v>344</v>
      </c>
      <c r="C278" s="50" t="s">
        <v>596</v>
      </c>
      <c r="D278" s="242">
        <v>1218114.81</v>
      </c>
      <c r="E278" s="242">
        <v>1392310.75</v>
      </c>
      <c r="F278" s="52">
        <f t="shared" si="74"/>
        <v>114.30045333739929</v>
      </c>
    </row>
    <row r="279" spans="1:6" ht="12.75" customHeight="1" x14ac:dyDescent="0.2">
      <c r="A279" s="53">
        <v>386</v>
      </c>
      <c r="B279" s="86" t="s">
        <v>597</v>
      </c>
      <c r="C279" s="50" t="s">
        <v>598</v>
      </c>
      <c r="D279" s="51">
        <f t="shared" ref="D279:E279" si="75">SUM(D280:D284)</f>
        <v>39274524.539999999</v>
      </c>
      <c r="E279" s="51">
        <f t="shared" si="75"/>
        <v>57705114.539999999</v>
      </c>
      <c r="F279" s="52">
        <f t="shared" si="74"/>
        <v>146.92759547280824</v>
      </c>
    </row>
    <row r="280" spans="1:6" ht="24" x14ac:dyDescent="0.2">
      <c r="A280" s="53">
        <v>3861</v>
      </c>
      <c r="B280" s="85" t="s">
        <v>599</v>
      </c>
      <c r="C280" s="50" t="s">
        <v>600</v>
      </c>
      <c r="D280" s="242">
        <v>35493663.829999998</v>
      </c>
      <c r="E280" s="242">
        <v>49916128.990000002</v>
      </c>
      <c r="F280" s="52">
        <f t="shared" si="74"/>
        <v>140.63391491246907</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3780860.71</v>
      </c>
      <c r="E283" s="242">
        <v>7788985.5499999998</v>
      </c>
      <c r="F283" s="52">
        <f t="shared" si="74"/>
        <v>206.01090988088794</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950479108.53000009</v>
      </c>
      <c r="E289" s="51">
        <f t="shared" si="79"/>
        <v>1162288742.01</v>
      </c>
      <c r="F289" s="52">
        <f t="shared" si="76"/>
        <v>122.28451226114609</v>
      </c>
    </row>
    <row r="290" spans="1:6" ht="12.75" customHeight="1" x14ac:dyDescent="0.2">
      <c r="A290" s="53" t="s">
        <v>609</v>
      </c>
      <c r="B290" s="85" t="s">
        <v>620</v>
      </c>
      <c r="C290" s="50" t="s">
        <v>621</v>
      </c>
      <c r="D290" s="51">
        <f>IF(D6&gt;=D289,D6-D289,0)</f>
        <v>247096874.3299998</v>
      </c>
      <c r="E290" s="51">
        <f>IF(E6&gt;=E289,E6-E289,0)</f>
        <v>303520278.25999975</v>
      </c>
      <c r="F290" s="52">
        <f t="shared" si="76"/>
        <v>122.83452758477473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532398343.88</v>
      </c>
      <c r="E292" s="242">
        <v>779375489.29999995</v>
      </c>
      <c r="F292" s="52">
        <f t="shared" si="76"/>
        <v>146.38954051210712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60889322.32</v>
      </c>
      <c r="E294" s="242">
        <v>62514136.799999997</v>
      </c>
      <c r="F294" s="52">
        <f t="shared" si="76"/>
        <v>102.66847193907149</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7639446.7799999993</v>
      </c>
      <c r="E298" s="51">
        <f t="shared" si="80"/>
        <v>7849365.7000000011</v>
      </c>
      <c r="F298" s="52">
        <f t="shared" ref="F298:F418" si="81">IF(D298&lt;&gt;0,IF(E298/D298&gt;=100,"&gt;&gt;100",E298/D298*100),"-")</f>
        <v>102.74782881594997</v>
      </c>
    </row>
    <row r="299" spans="1:6" ht="12.75" customHeight="1" x14ac:dyDescent="0.2">
      <c r="A299" s="53">
        <v>71</v>
      </c>
      <c r="B299" s="85" t="s">
        <v>637</v>
      </c>
      <c r="C299" s="50" t="s">
        <v>638</v>
      </c>
      <c r="D299" s="51">
        <f t="shared" ref="D299:E299" si="82">D300+D304</f>
        <v>2277178.35</v>
      </c>
      <c r="E299" s="51">
        <f t="shared" si="82"/>
        <v>3353444.52</v>
      </c>
      <c r="F299" s="52">
        <f t="shared" si="81"/>
        <v>147.26314783380931</v>
      </c>
    </row>
    <row r="300" spans="1:6" ht="24" x14ac:dyDescent="0.2">
      <c r="A300" s="53">
        <v>711</v>
      </c>
      <c r="B300" s="85" t="s">
        <v>639</v>
      </c>
      <c r="C300" s="50" t="s">
        <v>640</v>
      </c>
      <c r="D300" s="51">
        <f t="shared" ref="D300:E300" si="83">SUM(D301:D303)</f>
        <v>2136612.2000000002</v>
      </c>
      <c r="E300" s="51">
        <f t="shared" si="83"/>
        <v>3215473.17</v>
      </c>
      <c r="F300" s="52">
        <f t="shared" si="81"/>
        <v>150.49400026827516</v>
      </c>
    </row>
    <row r="301" spans="1:6" ht="12.75" customHeight="1" x14ac:dyDescent="0.2">
      <c r="A301" s="53">
        <v>7111</v>
      </c>
      <c r="B301" s="85" t="s">
        <v>641</v>
      </c>
      <c r="C301" s="50" t="s">
        <v>642</v>
      </c>
      <c r="D301" s="242">
        <v>2118054.23</v>
      </c>
      <c r="E301" s="242">
        <v>3167434.01</v>
      </c>
      <c r="F301" s="52">
        <f t="shared" si="81"/>
        <v>149.5445189805173</v>
      </c>
    </row>
    <row r="302" spans="1:6" ht="12.75" customHeight="1" x14ac:dyDescent="0.2">
      <c r="A302" s="53">
        <v>7112</v>
      </c>
      <c r="B302" s="85" t="s">
        <v>643</v>
      </c>
      <c r="C302" s="50" t="s">
        <v>644</v>
      </c>
      <c r="D302" s="242">
        <v>18557.97</v>
      </c>
      <c r="E302" s="242">
        <v>48039.16</v>
      </c>
      <c r="F302" s="52">
        <f t="shared" si="81"/>
        <v>258.85999384630969</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140566.15</v>
      </c>
      <c r="E304" s="51">
        <f t="shared" si="84"/>
        <v>137971.35</v>
      </c>
      <c r="F304" s="52">
        <f t="shared" si="81"/>
        <v>98.154036373621963</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77069.440000000002</v>
      </c>
      <c r="E308" s="242">
        <v>51125.85</v>
      </c>
      <c r="F308" s="52">
        <f t="shared" si="81"/>
        <v>66.337383533602932</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63496.71</v>
      </c>
      <c r="E310" s="242">
        <v>86845.5</v>
      </c>
      <c r="F310" s="52">
        <f t="shared" si="81"/>
        <v>136.77165320848908</v>
      </c>
    </row>
    <row r="311" spans="1:6" ht="24" x14ac:dyDescent="0.2">
      <c r="A311" s="53">
        <v>72</v>
      </c>
      <c r="B311" s="232" t="s">
        <v>661</v>
      </c>
      <c r="C311" s="50" t="s">
        <v>662</v>
      </c>
      <c r="D311" s="51">
        <f t="shared" ref="D311:E311" si="85">D312+D317+D326+D331+D336+D339</f>
        <v>5362268.4299999988</v>
      </c>
      <c r="E311" s="51">
        <f t="shared" si="85"/>
        <v>4495921.1800000006</v>
      </c>
      <c r="F311" s="52">
        <f t="shared" si="81"/>
        <v>83.843642642858171</v>
      </c>
    </row>
    <row r="312" spans="1:6" ht="12.75" customHeight="1" x14ac:dyDescent="0.2">
      <c r="A312" s="53">
        <v>721</v>
      </c>
      <c r="B312" s="85" t="s">
        <v>663</v>
      </c>
      <c r="C312" s="50" t="s">
        <v>664</v>
      </c>
      <c r="D312" s="51">
        <f t="shared" ref="D312:E312" si="86">SUM(D313:D316)</f>
        <v>5362082.6199999992</v>
      </c>
      <c r="E312" s="51">
        <f t="shared" si="86"/>
        <v>4495257.57</v>
      </c>
      <c r="F312" s="52">
        <f t="shared" si="81"/>
        <v>83.834172066524431</v>
      </c>
    </row>
    <row r="313" spans="1:6" ht="12.75" customHeight="1" x14ac:dyDescent="0.2">
      <c r="A313" s="53">
        <v>7211</v>
      </c>
      <c r="B313" s="85" t="s">
        <v>665</v>
      </c>
      <c r="C313" s="50" t="s">
        <v>666</v>
      </c>
      <c r="D313" s="242">
        <v>5092532.84</v>
      </c>
      <c r="E313" s="242">
        <v>4380376.4800000004</v>
      </c>
      <c r="F313" s="52">
        <f t="shared" si="81"/>
        <v>86.015674667696402</v>
      </c>
    </row>
    <row r="314" spans="1:6" ht="12.75" customHeight="1" x14ac:dyDescent="0.2">
      <c r="A314" s="53">
        <v>7212</v>
      </c>
      <c r="B314" s="85" t="s">
        <v>667</v>
      </c>
      <c r="C314" s="50" t="s">
        <v>668</v>
      </c>
      <c r="D314" s="242">
        <v>121391.51</v>
      </c>
      <c r="E314" s="242">
        <v>114881.09</v>
      </c>
      <c r="F314" s="52">
        <f t="shared" si="81"/>
        <v>94.636840747759052</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148158.26999999999</v>
      </c>
      <c r="E316" s="242"/>
      <c r="F316" s="52">
        <f t="shared" si="81"/>
        <v>0</v>
      </c>
    </row>
    <row r="317" spans="1:6" ht="12.75" customHeight="1" x14ac:dyDescent="0.2">
      <c r="A317" s="53">
        <v>722</v>
      </c>
      <c r="B317" s="85" t="s">
        <v>673</v>
      </c>
      <c r="C317" s="50" t="s">
        <v>674</v>
      </c>
      <c r="D317" s="51">
        <f t="shared" ref="D317:E317" si="87">SUM(D318:D325)</f>
        <v>0</v>
      </c>
      <c r="E317" s="51">
        <f t="shared" si="87"/>
        <v>663.61</v>
      </c>
      <c r="F317" s="52" t="str">
        <f t="shared" si="81"/>
        <v>-</v>
      </c>
    </row>
    <row r="318" spans="1:6" ht="12.75" customHeight="1" x14ac:dyDescent="0.2">
      <c r="A318" s="53">
        <v>7221</v>
      </c>
      <c r="B318" s="85" t="s">
        <v>675</v>
      </c>
      <c r="C318" s="50" t="s">
        <v>676</v>
      </c>
      <c r="D318" s="242">
        <v>0</v>
      </c>
      <c r="E318" s="242">
        <v>663.61</v>
      </c>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185.81</v>
      </c>
      <c r="E326" s="51">
        <f t="shared" si="88"/>
        <v>0</v>
      </c>
      <c r="F326" s="52">
        <f t="shared" si="81"/>
        <v>0</v>
      </c>
    </row>
    <row r="327" spans="1:6" ht="12.75" customHeight="1" x14ac:dyDescent="0.2">
      <c r="A327" s="53">
        <v>7231</v>
      </c>
      <c r="B327" s="85" t="s">
        <v>693</v>
      </c>
      <c r="C327" s="50" t="s">
        <v>694</v>
      </c>
      <c r="D327" s="242">
        <v>185.81</v>
      </c>
      <c r="E327" s="242"/>
      <c r="F327" s="52">
        <f t="shared" si="81"/>
        <v>0</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104441855.63999999</v>
      </c>
      <c r="E350" s="51">
        <f t="shared" si="95"/>
        <v>123525320.30999999</v>
      </c>
      <c r="F350" s="52">
        <f t="shared" si="81"/>
        <v>118.2718552375962</v>
      </c>
    </row>
    <row r="351" spans="1:6" ht="12.75" customHeight="1" x14ac:dyDescent="0.2">
      <c r="A351" s="53">
        <v>41</v>
      </c>
      <c r="B351" s="85" t="s">
        <v>741</v>
      </c>
      <c r="C351" s="50" t="s">
        <v>742</v>
      </c>
      <c r="D351" s="51">
        <f t="shared" ref="D351:E351" si="96">D352+D356</f>
        <v>1160015.6000000001</v>
      </c>
      <c r="E351" s="51">
        <f t="shared" si="96"/>
        <v>7732204.2800000003</v>
      </c>
      <c r="F351" s="52">
        <f t="shared" si="81"/>
        <v>666.56037039501882</v>
      </c>
    </row>
    <row r="352" spans="1:6" ht="12.75" customHeight="1" x14ac:dyDescent="0.2">
      <c r="A352" s="53">
        <v>411</v>
      </c>
      <c r="B352" s="85" t="s">
        <v>743</v>
      </c>
      <c r="C352" s="50" t="s">
        <v>744</v>
      </c>
      <c r="D352" s="51">
        <f t="shared" ref="D352:E352" si="97">SUM(D353:D355)</f>
        <v>6.11</v>
      </c>
      <c r="E352" s="51">
        <f t="shared" si="97"/>
        <v>6795686.7000000002</v>
      </c>
      <c r="F352" s="52" t="str">
        <f t="shared" si="81"/>
        <v>&gt;&gt;100</v>
      </c>
    </row>
    <row r="353" spans="1:6" ht="12.75" customHeight="1" x14ac:dyDescent="0.2">
      <c r="A353" s="53">
        <v>4111</v>
      </c>
      <c r="B353" s="85" t="s">
        <v>641</v>
      </c>
      <c r="C353" s="50" t="s">
        <v>745</v>
      </c>
      <c r="D353" s="242">
        <v>6.11</v>
      </c>
      <c r="E353" s="242">
        <v>6795686.7000000002</v>
      </c>
      <c r="F353" s="52" t="str">
        <f t="shared" si="81"/>
        <v>&gt;&gt;100</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1160009.49</v>
      </c>
      <c r="E356" s="51">
        <f t="shared" si="98"/>
        <v>936517.58</v>
      </c>
      <c r="F356" s="52">
        <f t="shared" si="81"/>
        <v>80.733613653453816</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1160009.49</v>
      </c>
      <c r="E359" s="242">
        <v>936517.58</v>
      </c>
      <c r="F359" s="52">
        <f t="shared" si="81"/>
        <v>80.733613653453816</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83440716.11999999</v>
      </c>
      <c r="E363" s="51">
        <f t="shared" si="99"/>
        <v>76355357.219999984</v>
      </c>
      <c r="F363" s="52">
        <f t="shared" si="81"/>
        <v>91.508511396510286</v>
      </c>
    </row>
    <row r="364" spans="1:6" ht="12.75" customHeight="1" x14ac:dyDescent="0.2">
      <c r="A364" s="53">
        <v>421</v>
      </c>
      <c r="B364" s="85" t="s">
        <v>759</v>
      </c>
      <c r="C364" s="50" t="s">
        <v>760</v>
      </c>
      <c r="D364" s="51">
        <f t="shared" ref="D364:E364" si="100">SUM(D365:D368)</f>
        <v>76632426.390000001</v>
      </c>
      <c r="E364" s="51">
        <f t="shared" si="100"/>
        <v>69412087.429999992</v>
      </c>
      <c r="F364" s="52">
        <f t="shared" si="81"/>
        <v>90.577958574280231</v>
      </c>
    </row>
    <row r="365" spans="1:6" ht="12.75" customHeight="1" x14ac:dyDescent="0.2">
      <c r="A365" s="53">
        <v>4211</v>
      </c>
      <c r="B365" s="85" t="s">
        <v>665</v>
      </c>
      <c r="C365" s="50" t="s">
        <v>761</v>
      </c>
      <c r="D365" s="242">
        <v>2502.83</v>
      </c>
      <c r="E365" s="242">
        <v>16</v>
      </c>
      <c r="F365" s="52">
        <f t="shared" si="81"/>
        <v>0.6392763391840437</v>
      </c>
    </row>
    <row r="366" spans="1:6" ht="12.75" customHeight="1" x14ac:dyDescent="0.2">
      <c r="A366" s="53">
        <v>4212</v>
      </c>
      <c r="B366" s="85" t="s">
        <v>667</v>
      </c>
      <c r="C366" s="50" t="s">
        <v>762</v>
      </c>
      <c r="D366" s="242">
        <v>64216706.939999998</v>
      </c>
      <c r="E366" s="242">
        <v>47879683.549999997</v>
      </c>
      <c r="F366" s="52">
        <f t="shared" si="81"/>
        <v>74.559543507479646</v>
      </c>
    </row>
    <row r="367" spans="1:6" ht="12.75" customHeight="1" x14ac:dyDescent="0.2">
      <c r="A367" s="53">
        <v>4213</v>
      </c>
      <c r="B367" s="85" t="s">
        <v>669</v>
      </c>
      <c r="C367" s="50" t="s">
        <v>763</v>
      </c>
      <c r="D367" s="242">
        <v>3550877.09</v>
      </c>
      <c r="E367" s="242">
        <v>9198038.8300000001</v>
      </c>
      <c r="F367" s="52">
        <f t="shared" si="81"/>
        <v>259.03568602539269</v>
      </c>
    </row>
    <row r="368" spans="1:6" ht="12.75" customHeight="1" x14ac:dyDescent="0.2">
      <c r="A368" s="53">
        <v>4214</v>
      </c>
      <c r="B368" s="85" t="s">
        <v>671</v>
      </c>
      <c r="C368" s="50" t="s">
        <v>764</v>
      </c>
      <c r="D368" s="242">
        <v>8862339.5299999993</v>
      </c>
      <c r="E368" s="242">
        <v>12334349.050000001</v>
      </c>
      <c r="F368" s="52">
        <f t="shared" si="81"/>
        <v>139.17712143894809</v>
      </c>
    </row>
    <row r="369" spans="1:6" ht="12.75" customHeight="1" x14ac:dyDescent="0.2">
      <c r="A369" s="53">
        <v>422</v>
      </c>
      <c r="B369" s="85" t="s">
        <v>765</v>
      </c>
      <c r="C369" s="50" t="s">
        <v>766</v>
      </c>
      <c r="D369" s="51">
        <f t="shared" ref="D369:E369" si="101">SUM(D370:D377)</f>
        <v>3684997.91</v>
      </c>
      <c r="E369" s="51">
        <f t="shared" si="101"/>
        <v>6416515.8499999996</v>
      </c>
      <c r="F369" s="52">
        <f t="shared" si="81"/>
        <v>174.12535927327025</v>
      </c>
    </row>
    <row r="370" spans="1:6" ht="12.75" customHeight="1" x14ac:dyDescent="0.2">
      <c r="A370" s="53">
        <v>4221</v>
      </c>
      <c r="B370" s="85" t="s">
        <v>675</v>
      </c>
      <c r="C370" s="50" t="s">
        <v>767</v>
      </c>
      <c r="D370" s="242">
        <v>2782896.59</v>
      </c>
      <c r="E370" s="242">
        <v>3694327.2</v>
      </c>
      <c r="F370" s="52">
        <f t="shared" si="81"/>
        <v>132.7511490464689</v>
      </c>
    </row>
    <row r="371" spans="1:6" ht="12.75" customHeight="1" x14ac:dyDescent="0.2">
      <c r="A371" s="53">
        <v>4222</v>
      </c>
      <c r="B371" s="85" t="s">
        <v>768</v>
      </c>
      <c r="C371" s="50" t="s">
        <v>769</v>
      </c>
      <c r="D371" s="242">
        <v>178139.95</v>
      </c>
      <c r="E371" s="242">
        <v>433512.57</v>
      </c>
      <c r="F371" s="52">
        <f t="shared" si="81"/>
        <v>243.35505314782</v>
      </c>
    </row>
    <row r="372" spans="1:6" ht="12.75" customHeight="1" x14ac:dyDescent="0.2">
      <c r="A372" s="53">
        <v>4223</v>
      </c>
      <c r="B372" s="85" t="s">
        <v>679</v>
      </c>
      <c r="C372" s="50" t="s">
        <v>770</v>
      </c>
      <c r="D372" s="242">
        <v>24051.73</v>
      </c>
      <c r="E372" s="242">
        <v>1189450.76</v>
      </c>
      <c r="F372" s="52">
        <f t="shared" si="81"/>
        <v>4945.3854670745104</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466.19</v>
      </c>
      <c r="E374" s="242">
        <v>15740.59</v>
      </c>
      <c r="F374" s="52">
        <f t="shared" si="81"/>
        <v>3376.4323559063905</v>
      </c>
    </row>
    <row r="375" spans="1:6" ht="12.75" customHeight="1" x14ac:dyDescent="0.2">
      <c r="A375" s="53">
        <v>4226</v>
      </c>
      <c r="B375" s="85" t="s">
        <v>685</v>
      </c>
      <c r="C375" s="50" t="s">
        <v>773</v>
      </c>
      <c r="D375" s="242">
        <v>0</v>
      </c>
      <c r="E375" s="242">
        <v>22305.08</v>
      </c>
      <c r="F375" s="52" t="str">
        <f t="shared" si="81"/>
        <v>-</v>
      </c>
    </row>
    <row r="376" spans="1:6" ht="12.75" customHeight="1" x14ac:dyDescent="0.2">
      <c r="A376" s="53">
        <v>4227</v>
      </c>
      <c r="B376" s="232" t="s">
        <v>687</v>
      </c>
      <c r="C376" s="50" t="s">
        <v>774</v>
      </c>
      <c r="D376" s="242">
        <v>699443.45</v>
      </c>
      <c r="E376" s="242">
        <v>1061179.6499999999</v>
      </c>
      <c r="F376" s="52">
        <f t="shared" si="81"/>
        <v>151.71771928095117</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2734364.47</v>
      </c>
      <c r="E383" s="51">
        <f t="shared" si="103"/>
        <v>431097.95</v>
      </c>
      <c r="F383" s="52">
        <f t="shared" si="81"/>
        <v>15.765928599854867</v>
      </c>
    </row>
    <row r="384" spans="1:6" ht="12.75" customHeight="1" x14ac:dyDescent="0.2">
      <c r="A384" s="53">
        <v>4241</v>
      </c>
      <c r="B384" s="85" t="s">
        <v>784</v>
      </c>
      <c r="C384" s="50" t="s">
        <v>785</v>
      </c>
      <c r="D384" s="242">
        <v>2734364.47</v>
      </c>
      <c r="E384" s="242">
        <v>431097.95</v>
      </c>
      <c r="F384" s="52">
        <f t="shared" si="81"/>
        <v>15.765928599854867</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388927.35000000003</v>
      </c>
      <c r="E391" s="51">
        <f t="shared" si="105"/>
        <v>95655.989999999991</v>
      </c>
      <c r="F391" s="52">
        <f t="shared" si="81"/>
        <v>24.59482214351857</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369169.9</v>
      </c>
      <c r="E393" s="242">
        <v>50758.17</v>
      </c>
      <c r="F393" s="52">
        <f t="shared" si="81"/>
        <v>13.749270999612914</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19757.45</v>
      </c>
      <c r="E395" s="242">
        <v>44897.82</v>
      </c>
      <c r="F395" s="52">
        <f t="shared" si="81"/>
        <v>227.24501390614677</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19841123.920000002</v>
      </c>
      <c r="E402" s="51">
        <f t="shared" si="109"/>
        <v>39437758.810000002</v>
      </c>
      <c r="F402" s="52">
        <f t="shared" si="81"/>
        <v>198.76776622642049</v>
      </c>
    </row>
    <row r="403" spans="1:6" ht="12.75" customHeight="1" x14ac:dyDescent="0.2">
      <c r="A403" s="53">
        <v>451</v>
      </c>
      <c r="B403" s="85" t="s">
        <v>812</v>
      </c>
      <c r="C403" s="50" t="s">
        <v>813</v>
      </c>
      <c r="D403" s="242">
        <v>19841123.920000002</v>
      </c>
      <c r="E403" s="242">
        <v>39437758.810000002</v>
      </c>
      <c r="F403" s="52">
        <f t="shared" si="81"/>
        <v>198.76776622642049</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96802408.859999985</v>
      </c>
      <c r="E408" s="51">
        <f t="shared" si="111"/>
        <v>115675954.60999998</v>
      </c>
      <c r="F408" s="52">
        <f t="shared" si="81"/>
        <v>119.49697943704662</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999965326.76999998</v>
      </c>
      <c r="E410" s="242">
        <v>1096648005.1400001</v>
      </c>
      <c r="F410" s="52">
        <f t="shared" si="81"/>
        <v>109.66860307869834</v>
      </c>
    </row>
    <row r="411" spans="1:6" ht="12.75" customHeight="1" x14ac:dyDescent="0.2">
      <c r="A411" s="53">
        <v>97</v>
      </c>
      <c r="B411" s="85" t="s">
        <v>828</v>
      </c>
      <c r="C411" s="50" t="s">
        <v>829</v>
      </c>
      <c r="D411" s="242">
        <v>2787158.32</v>
      </c>
      <c r="E411" s="242">
        <v>4798528.72</v>
      </c>
      <c r="F411" s="52">
        <f t="shared" si="81"/>
        <v>172.16563140912641</v>
      </c>
    </row>
    <row r="412" spans="1:6" ht="12.75" customHeight="1" x14ac:dyDescent="0.2">
      <c r="A412" s="53" t="s">
        <v>609</v>
      </c>
      <c r="B412" s="85" t="s">
        <v>830</v>
      </c>
      <c r="C412" s="50" t="s">
        <v>831</v>
      </c>
      <c r="D412" s="51">
        <f>D6+D298</f>
        <v>1205215429.6399999</v>
      </c>
      <c r="E412" s="51">
        <f>E6+E298</f>
        <v>1473658385.9699998</v>
      </c>
      <c r="F412" s="52">
        <f t="shared" si="81"/>
        <v>122.27344172072078</v>
      </c>
    </row>
    <row r="413" spans="1:6" ht="12.75" customHeight="1" x14ac:dyDescent="0.2">
      <c r="A413" s="53" t="s">
        <v>609</v>
      </c>
      <c r="B413" s="85" t="s">
        <v>832</v>
      </c>
      <c r="C413" s="50" t="s">
        <v>833</v>
      </c>
      <c r="D413" s="51">
        <f t="shared" ref="D413:E413" si="112">D289+D350</f>
        <v>1054920964.1700001</v>
      </c>
      <c r="E413" s="51">
        <f t="shared" si="112"/>
        <v>1285814062.3199999</v>
      </c>
      <c r="F413" s="52">
        <f t="shared" si="81"/>
        <v>121.88724141354645</v>
      </c>
    </row>
    <row r="414" spans="1:6" ht="12.75" customHeight="1" x14ac:dyDescent="0.2">
      <c r="A414" s="53" t="s">
        <v>609</v>
      </c>
      <c r="B414" s="85" t="s">
        <v>834</v>
      </c>
      <c r="C414" s="50" t="s">
        <v>835</v>
      </c>
      <c r="D414" s="51">
        <f t="shared" ref="D414:E414" si="113">IF(D412&gt;=D413,D412-D413,0)</f>
        <v>150294465.46999979</v>
      </c>
      <c r="E414" s="51">
        <f t="shared" si="113"/>
        <v>187844323.64999986</v>
      </c>
      <c r="F414" s="52">
        <f t="shared" si="81"/>
        <v>124.98419224059543</v>
      </c>
    </row>
    <row r="415" spans="1:6" ht="12.75" customHeight="1" x14ac:dyDescent="0.2">
      <c r="A415" s="53" t="s">
        <v>609</v>
      </c>
      <c r="B415" s="85" t="s">
        <v>836</v>
      </c>
      <c r="C415" s="50" t="s">
        <v>837</v>
      </c>
      <c r="D415" s="51">
        <f t="shared" ref="D415:E415" si="114">IF(D413&gt;=D412,D413-D412,0)</f>
        <v>0</v>
      </c>
      <c r="E415" s="51">
        <f t="shared" si="114"/>
        <v>0</v>
      </c>
      <c r="F415" s="52" t="str">
        <f t="shared" si="81"/>
        <v>-</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467566982.88999999</v>
      </c>
      <c r="E417" s="51">
        <f t="shared" si="116"/>
        <v>317272515.84000015</v>
      </c>
      <c r="F417" s="52">
        <f t="shared" si="81"/>
        <v>67.856056447561826</v>
      </c>
    </row>
    <row r="418" spans="1:6" ht="12.75" customHeight="1" x14ac:dyDescent="0.2">
      <c r="A418" s="55" t="s">
        <v>843</v>
      </c>
      <c r="B418" s="233" t="s">
        <v>844</v>
      </c>
      <c r="C418" s="56" t="s">
        <v>845</v>
      </c>
      <c r="D418" s="62">
        <f t="shared" ref="D418:E418" si="117">D294+D411</f>
        <v>63676480.640000001</v>
      </c>
      <c r="E418" s="62">
        <f t="shared" si="117"/>
        <v>67312665.519999996</v>
      </c>
      <c r="F418" s="57">
        <f t="shared" si="81"/>
        <v>105.71040491473995</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131093152.39000002</v>
      </c>
      <c r="E420" s="51">
        <f t="shared" si="118"/>
        <v>124281637.69</v>
      </c>
      <c r="F420" s="52">
        <f t="shared" ref="F420:F647" si="119">IF(D420&lt;&gt;0,IF(E420/D420&gt;=100,"&gt;&gt;100",E420/D420*100),"-")</f>
        <v>94.804065219412934</v>
      </c>
    </row>
    <row r="421" spans="1:6" ht="24" x14ac:dyDescent="0.2">
      <c r="A421" s="53">
        <v>81</v>
      </c>
      <c r="B421" s="232" t="s">
        <v>849</v>
      </c>
      <c r="C421" s="50" t="s">
        <v>850</v>
      </c>
      <c r="D421" s="51">
        <f t="shared" ref="D421:E421" si="120">D422+D427+D430+D434+D435+D442+D447+D455</f>
        <v>79899.81</v>
      </c>
      <c r="E421" s="51">
        <f t="shared" si="120"/>
        <v>119310.61</v>
      </c>
      <c r="F421" s="52">
        <f t="shared" si="119"/>
        <v>149.32527373969978</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26810.69</v>
      </c>
      <c r="E427" s="51">
        <f t="shared" si="122"/>
        <v>27211.439999999999</v>
      </c>
      <c r="F427" s="52">
        <f t="shared" si="119"/>
        <v>101.49473959827218</v>
      </c>
    </row>
    <row r="428" spans="1:6" ht="24" x14ac:dyDescent="0.2">
      <c r="A428" s="53">
        <v>8121</v>
      </c>
      <c r="B428" s="232" t="s">
        <v>863</v>
      </c>
      <c r="C428" s="50" t="s">
        <v>864</v>
      </c>
      <c r="D428" s="242">
        <v>26810.69</v>
      </c>
      <c r="E428" s="242">
        <v>27211.439999999999</v>
      </c>
      <c r="F428" s="52">
        <f t="shared" si="119"/>
        <v>101.49473959827218</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53089.120000000003</v>
      </c>
      <c r="E434" s="242">
        <v>92099.17</v>
      </c>
      <c r="F434" s="52">
        <f t="shared" si="119"/>
        <v>173.48031008990165</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892.23</v>
      </c>
      <c r="E472" s="51">
        <f t="shared" si="133"/>
        <v>41598214.850000001</v>
      </c>
      <c r="F472" s="52" t="str">
        <f t="shared" si="119"/>
        <v>&gt;&gt;100</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757.65</v>
      </c>
      <c r="E477" s="242">
        <v>41517964.859999999</v>
      </c>
      <c r="F477" s="52" t="str">
        <f t="shared" si="119"/>
        <v>&gt;&gt;100</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134.58000000000001</v>
      </c>
      <c r="E481" s="51">
        <f t="shared" si="136"/>
        <v>80249.990000000005</v>
      </c>
      <c r="F481" s="52" t="str">
        <f t="shared" si="119"/>
        <v>&gt;&gt;100</v>
      </c>
    </row>
    <row r="482" spans="1:6" ht="12.75" customHeight="1" x14ac:dyDescent="0.2">
      <c r="A482" s="53">
        <v>8341</v>
      </c>
      <c r="B482" s="85" t="s">
        <v>971</v>
      </c>
      <c r="C482" s="50" t="s">
        <v>972</v>
      </c>
      <c r="D482" s="242">
        <v>134.58000000000001</v>
      </c>
      <c r="E482" s="242">
        <v>80249.990000000005</v>
      </c>
      <c r="F482" s="52" t="str">
        <f t="shared" si="119"/>
        <v>&gt;&gt;100</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131012360.35000001</v>
      </c>
      <c r="E484" s="51">
        <f t="shared" si="137"/>
        <v>82564112.230000004</v>
      </c>
      <c r="F484" s="52">
        <f t="shared" si="119"/>
        <v>63.020093683855229</v>
      </c>
    </row>
    <row r="485" spans="1:6" ht="24" x14ac:dyDescent="0.2">
      <c r="A485" s="53">
        <v>841</v>
      </c>
      <c r="B485" s="85" t="s">
        <v>977</v>
      </c>
      <c r="C485" s="50" t="s">
        <v>978</v>
      </c>
      <c r="D485" s="51">
        <f t="shared" ref="D485:E485" si="138">SUM(D486:D489)</f>
        <v>49953547.020000003</v>
      </c>
      <c r="E485" s="51">
        <f t="shared" si="138"/>
        <v>0</v>
      </c>
      <c r="F485" s="52">
        <f t="shared" si="119"/>
        <v>0</v>
      </c>
    </row>
    <row r="486" spans="1:6" ht="12.75" customHeight="1" x14ac:dyDescent="0.2">
      <c r="A486" s="53">
        <v>8413</v>
      </c>
      <c r="B486" s="85" t="s">
        <v>979</v>
      </c>
      <c r="C486" s="50" t="s">
        <v>980</v>
      </c>
      <c r="D486" s="242">
        <v>49953547.020000003</v>
      </c>
      <c r="E486" s="242"/>
      <c r="F486" s="52">
        <f t="shared" si="119"/>
        <v>0</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1176117.3500000001</v>
      </c>
      <c r="E490" s="51">
        <f t="shared" si="139"/>
        <v>0</v>
      </c>
      <c r="F490" s="52">
        <f t="shared" si="119"/>
        <v>0</v>
      </c>
    </row>
    <row r="491" spans="1:6" ht="12.75" customHeight="1" x14ac:dyDescent="0.2">
      <c r="A491" s="53">
        <v>8422</v>
      </c>
      <c r="B491" s="85" t="s">
        <v>989</v>
      </c>
      <c r="C491" s="50" t="s">
        <v>990</v>
      </c>
      <c r="D491" s="242">
        <v>1176117.3500000001</v>
      </c>
      <c r="E491" s="242"/>
      <c r="F491" s="52">
        <f t="shared" si="119"/>
        <v>0</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79882695.980000004</v>
      </c>
      <c r="E495" s="51">
        <f t="shared" si="140"/>
        <v>82564112.230000004</v>
      </c>
      <c r="F495" s="52">
        <f t="shared" si="119"/>
        <v>103.35669223115771</v>
      </c>
    </row>
    <row r="496" spans="1:6" ht="12.75" customHeight="1" x14ac:dyDescent="0.2">
      <c r="A496" s="53">
        <v>8443</v>
      </c>
      <c r="B496" s="85" t="s">
        <v>999</v>
      </c>
      <c r="C496" s="50" t="s">
        <v>1000</v>
      </c>
      <c r="D496" s="242">
        <v>79882695.980000004</v>
      </c>
      <c r="E496" s="242">
        <v>82564112.230000004</v>
      </c>
      <c r="F496" s="52">
        <f t="shared" si="119"/>
        <v>103.35669223115771</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222899727.83999997</v>
      </c>
      <c r="E528" s="51">
        <f t="shared" si="148"/>
        <v>184582117.74000001</v>
      </c>
      <c r="F528" s="52">
        <f t="shared" si="119"/>
        <v>82.809485470747276</v>
      </c>
    </row>
    <row r="529" spans="1:6" ht="24" x14ac:dyDescent="0.2">
      <c r="A529" s="53">
        <v>51</v>
      </c>
      <c r="B529" s="85" t="s">
        <v>1065</v>
      </c>
      <c r="C529" s="50" t="s">
        <v>1066</v>
      </c>
      <c r="D529" s="51">
        <f t="shared" ref="D529:E529" si="149">D530+D535+D538+D542+D543+D550+D555+D563</f>
        <v>65554.61</v>
      </c>
      <c r="E529" s="51">
        <f t="shared" si="149"/>
        <v>0</v>
      </c>
      <c r="F529" s="52">
        <f t="shared" si="119"/>
        <v>0</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65554.61</v>
      </c>
      <c r="E542" s="242"/>
      <c r="F542" s="52">
        <f t="shared" si="119"/>
        <v>0</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16770.02</v>
      </c>
      <c r="E580" s="51">
        <f t="shared" si="162"/>
        <v>14999993.810000001</v>
      </c>
      <c r="F580" s="52" t="str">
        <f t="shared" si="119"/>
        <v>&gt;&gt;100</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2654.46</v>
      </c>
      <c r="E585" s="51">
        <f t="shared" si="164"/>
        <v>14999993.810000001</v>
      </c>
      <c r="F585" s="52" t="str">
        <f t="shared" si="119"/>
        <v>&gt;&gt;100</v>
      </c>
    </row>
    <row r="586" spans="1:6" ht="12.75" customHeight="1" x14ac:dyDescent="0.2">
      <c r="A586" s="53">
        <v>5321</v>
      </c>
      <c r="B586" s="85" t="s">
        <v>1171</v>
      </c>
      <c r="C586" s="50" t="s">
        <v>1172</v>
      </c>
      <c r="D586" s="242">
        <v>2654.46</v>
      </c>
      <c r="E586" s="242">
        <v>14999993.810000001</v>
      </c>
      <c r="F586" s="52" t="str">
        <f t="shared" si="119"/>
        <v>&gt;&gt;100</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14115.56</v>
      </c>
      <c r="E590" s="51">
        <f t="shared" si="166"/>
        <v>0</v>
      </c>
      <c r="F590" s="52">
        <f t="shared" si="119"/>
        <v>0</v>
      </c>
    </row>
    <row r="591" spans="1:6" ht="12.75" customHeight="1" x14ac:dyDescent="0.2">
      <c r="A591" s="53">
        <v>5341</v>
      </c>
      <c r="B591" s="85" t="s">
        <v>1181</v>
      </c>
      <c r="C591" s="50" t="s">
        <v>1182</v>
      </c>
      <c r="D591" s="242">
        <v>14115.56</v>
      </c>
      <c r="E591" s="242"/>
      <c r="F591" s="52">
        <f t="shared" si="119"/>
        <v>0</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222817403.20999998</v>
      </c>
      <c r="E593" s="51">
        <f t="shared" si="167"/>
        <v>169582123.93000001</v>
      </c>
      <c r="F593" s="52">
        <f t="shared" si="119"/>
        <v>76.108114306571011</v>
      </c>
    </row>
    <row r="594" spans="1:6" ht="24" x14ac:dyDescent="0.2">
      <c r="A594" s="53">
        <v>541</v>
      </c>
      <c r="B594" s="85" t="s">
        <v>1186</v>
      </c>
      <c r="C594" s="50" t="s">
        <v>1187</v>
      </c>
      <c r="D594" s="51">
        <f t="shared" ref="D594:E594" si="168">SUM(D595:D598)</f>
        <v>0</v>
      </c>
      <c r="E594" s="51">
        <f t="shared" si="168"/>
        <v>50000000</v>
      </c>
      <c r="F594" s="52" t="str">
        <f t="shared" si="119"/>
        <v>-</v>
      </c>
    </row>
    <row r="595" spans="1:6" ht="12.75" customHeight="1" x14ac:dyDescent="0.2">
      <c r="A595" s="53">
        <v>5413</v>
      </c>
      <c r="B595" s="85" t="s">
        <v>1188</v>
      </c>
      <c r="C595" s="50" t="s">
        <v>1189</v>
      </c>
      <c r="D595" s="242">
        <v>0</v>
      </c>
      <c r="E595" s="242">
        <v>50000000</v>
      </c>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4059331.24</v>
      </c>
      <c r="E603" s="51">
        <f t="shared" si="170"/>
        <v>0</v>
      </c>
      <c r="F603" s="52">
        <f t="shared" si="119"/>
        <v>0</v>
      </c>
    </row>
    <row r="604" spans="1:6" ht="12.75" customHeight="1" x14ac:dyDescent="0.2">
      <c r="A604" s="53">
        <v>5431</v>
      </c>
      <c r="B604" s="85" t="s">
        <v>1206</v>
      </c>
      <c r="C604" s="50" t="s">
        <v>1207</v>
      </c>
      <c r="D604" s="242">
        <v>4059331.24</v>
      </c>
      <c r="E604" s="242"/>
      <c r="F604" s="52">
        <f t="shared" si="119"/>
        <v>0</v>
      </c>
    </row>
    <row r="605" spans="1:6" ht="24" x14ac:dyDescent="0.2">
      <c r="A605" s="53">
        <v>544</v>
      </c>
      <c r="B605" s="85" t="s">
        <v>1208</v>
      </c>
      <c r="C605" s="50" t="s">
        <v>1209</v>
      </c>
      <c r="D605" s="51">
        <f t="shared" ref="D605:E605" si="171">SUM(D606:D611)</f>
        <v>178493095.32999998</v>
      </c>
      <c r="E605" s="51">
        <f t="shared" si="171"/>
        <v>82791074.049999997</v>
      </c>
      <c r="F605" s="52">
        <f t="shared" si="119"/>
        <v>46.383348272903753</v>
      </c>
    </row>
    <row r="606" spans="1:6" ht="24" x14ac:dyDescent="0.2">
      <c r="A606" s="53">
        <v>5443</v>
      </c>
      <c r="B606" s="85" t="s">
        <v>1210</v>
      </c>
      <c r="C606" s="50" t="s">
        <v>1211</v>
      </c>
      <c r="D606" s="242">
        <v>133656027.5</v>
      </c>
      <c r="E606" s="242">
        <v>82791074.049999997</v>
      </c>
      <c r="F606" s="52">
        <f t="shared" si="119"/>
        <v>61.943389758460384</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44837067.829999998</v>
      </c>
      <c r="E608" s="242"/>
      <c r="F608" s="52">
        <f t="shared" si="119"/>
        <v>0</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40264976.640000001</v>
      </c>
      <c r="E617" s="51">
        <f t="shared" si="173"/>
        <v>36791049.880000003</v>
      </c>
      <c r="F617" s="52">
        <f t="shared" si="119"/>
        <v>91.372336333236731</v>
      </c>
    </row>
    <row r="618" spans="1:6" ht="12.75" customHeight="1" x14ac:dyDescent="0.2">
      <c r="A618" s="53">
        <v>5471</v>
      </c>
      <c r="B618" s="85" t="s">
        <v>1234</v>
      </c>
      <c r="C618" s="50" t="s">
        <v>1235</v>
      </c>
      <c r="D618" s="242">
        <v>40264976.640000001</v>
      </c>
      <c r="E618" s="242">
        <v>36791049.880000003</v>
      </c>
      <c r="F618" s="52">
        <f t="shared" si="119"/>
        <v>91.372336333236731</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91806575.449999958</v>
      </c>
      <c r="E636" s="51">
        <f t="shared" si="179"/>
        <v>60300480.050000012</v>
      </c>
      <c r="F636" s="52">
        <f t="shared" si="119"/>
        <v>65.682092763432934</v>
      </c>
    </row>
    <row r="637" spans="1:6" ht="12.75" customHeight="1" x14ac:dyDescent="0.2">
      <c r="A637" s="53">
        <v>92213</v>
      </c>
      <c r="B637" s="85" t="s">
        <v>1272</v>
      </c>
      <c r="C637" s="50" t="s">
        <v>1273</v>
      </c>
      <c r="D637" s="242">
        <v>342975892.63</v>
      </c>
      <c r="E637" s="242">
        <v>251169317.18000001</v>
      </c>
      <c r="F637" s="52">
        <f t="shared" si="119"/>
        <v>73.232353228674214</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1336308582.03</v>
      </c>
      <c r="E639" s="51">
        <f t="shared" si="180"/>
        <v>1597940023.6599998</v>
      </c>
      <c r="F639" s="52">
        <f t="shared" si="119"/>
        <v>119.57866956392309</v>
      </c>
    </row>
    <row r="640" spans="1:6" ht="12.75" customHeight="1" x14ac:dyDescent="0.2">
      <c r="A640" s="53" t="s">
        <v>609</v>
      </c>
      <c r="B640" s="85" t="s">
        <v>1278</v>
      </c>
      <c r="C640" s="50" t="s">
        <v>1279</v>
      </c>
      <c r="D640" s="51">
        <f t="shared" ref="D640:E640" si="181">D413+D528</f>
        <v>1277820692.01</v>
      </c>
      <c r="E640" s="51">
        <f t="shared" si="181"/>
        <v>1470396180.0599999</v>
      </c>
      <c r="F640" s="52">
        <f t="shared" si="119"/>
        <v>115.07061900422669</v>
      </c>
    </row>
    <row r="641" spans="1:6" ht="12.75" customHeight="1" x14ac:dyDescent="0.2">
      <c r="A641" s="53" t="s">
        <v>609</v>
      </c>
      <c r="B641" s="85" t="s">
        <v>1280</v>
      </c>
      <c r="C641" s="50" t="s">
        <v>1281</v>
      </c>
      <c r="D641" s="51">
        <f t="shared" ref="D641:E641" si="182">IF(D639&gt;=D640,D639-D640,0)</f>
        <v>58487890.019999981</v>
      </c>
      <c r="E641" s="51">
        <f t="shared" si="182"/>
        <v>127543843.5999999</v>
      </c>
      <c r="F641" s="52">
        <f t="shared" si="119"/>
        <v>218.06880630569196</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124591090.25999999</v>
      </c>
      <c r="E644" s="51">
        <f t="shared" si="185"/>
        <v>66103198.660000145</v>
      </c>
      <c r="F644" s="52">
        <f t="shared" si="119"/>
        <v>53.056120242670836</v>
      </c>
    </row>
    <row r="645" spans="1:6" ht="24" x14ac:dyDescent="0.2">
      <c r="A645" s="53" t="s">
        <v>609</v>
      </c>
      <c r="B645" s="85" t="s">
        <v>1288</v>
      </c>
      <c r="C645" s="50" t="s">
        <v>1289</v>
      </c>
      <c r="D645" s="51">
        <f t="shared" ref="D645:E645" si="186">IF(D641+D643-D642-D644&gt;=0,D641+D643-D642-D644,0)</f>
        <v>0</v>
      </c>
      <c r="E645" s="51">
        <f t="shared" si="186"/>
        <v>61440644.939999759</v>
      </c>
      <c r="F645" s="52" t="str">
        <f t="shared" si="119"/>
        <v>-</v>
      </c>
    </row>
    <row r="646" spans="1:6" ht="24" x14ac:dyDescent="0.2">
      <c r="A646" s="53" t="s">
        <v>609</v>
      </c>
      <c r="B646" s="85" t="s">
        <v>1290</v>
      </c>
      <c r="C646" s="50" t="s">
        <v>1291</v>
      </c>
      <c r="D646" s="51">
        <f t="shared" ref="D646:E646" si="187">IF(D642+D644-D641-D643&gt;=0,D642+D644-D641-D643,0)</f>
        <v>66103200.24000001</v>
      </c>
      <c r="E646" s="51">
        <f t="shared" si="187"/>
        <v>0</v>
      </c>
      <c r="F646" s="52">
        <f t="shared" si="119"/>
        <v>0</v>
      </c>
    </row>
    <row r="647" spans="1:6" ht="24" x14ac:dyDescent="0.2">
      <c r="A647" s="55" t="s">
        <v>1292</v>
      </c>
      <c r="B647" s="233" t="s">
        <v>1293</v>
      </c>
      <c r="C647" s="56" t="s">
        <v>1292</v>
      </c>
      <c r="D647" s="243">
        <v>0</v>
      </c>
      <c r="E647" s="243"/>
      <c r="F647" s="57" t="str">
        <f t="shared" si="119"/>
        <v>-</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11530027.810000001</v>
      </c>
      <c r="E649" s="242">
        <v>43064116.240000002</v>
      </c>
      <c r="F649" s="52">
        <f t="shared" ref="F649:F724" si="188">IF(D649&lt;&gt;0,IF(E649/D649&gt;=100,"&gt;&gt;100",E649/D649*100),"-")</f>
        <v>373.49533712876621</v>
      </c>
    </row>
    <row r="650" spans="1:6" ht="12.75" customHeight="1" x14ac:dyDescent="0.2">
      <c r="A650" s="53" t="s">
        <v>1297</v>
      </c>
      <c r="B650" s="85" t="s">
        <v>1298</v>
      </c>
      <c r="C650" s="50" t="s">
        <v>1297</v>
      </c>
      <c r="D650" s="242">
        <v>1501083233.6500001</v>
      </c>
      <c r="E650" s="242">
        <v>7905371395.3699999</v>
      </c>
      <c r="F650" s="52">
        <f t="shared" si="188"/>
        <v>526.64444037173587</v>
      </c>
    </row>
    <row r="651" spans="1:6" ht="12.75" customHeight="1" x14ac:dyDescent="0.2">
      <c r="A651" s="53" t="s">
        <v>1299</v>
      </c>
      <c r="B651" s="85" t="s">
        <v>1300</v>
      </c>
      <c r="C651" s="50" t="s">
        <v>1299</v>
      </c>
      <c r="D651" s="242">
        <v>1469549145.22</v>
      </c>
      <c r="E651" s="242">
        <v>7942557882.7399998</v>
      </c>
      <c r="F651" s="52">
        <f t="shared" si="188"/>
        <v>540.47582611134465</v>
      </c>
    </row>
    <row r="652" spans="1:6" ht="24" x14ac:dyDescent="0.2">
      <c r="A652" s="53">
        <v>11</v>
      </c>
      <c r="B652" s="85" t="s">
        <v>1301</v>
      </c>
      <c r="C652" s="50" t="s">
        <v>1302</v>
      </c>
      <c r="D652" s="51">
        <f t="shared" ref="D652:E652" si="189">+D649+D650-D651</f>
        <v>43064116.24000001</v>
      </c>
      <c r="E652" s="51">
        <f t="shared" si="189"/>
        <v>5877628.8699998856</v>
      </c>
      <c r="F652" s="52">
        <f t="shared" si="188"/>
        <v>13.64855332742313</v>
      </c>
    </row>
    <row r="653" spans="1:6" ht="24" x14ac:dyDescent="0.2">
      <c r="A653" s="53" t="s">
        <v>609</v>
      </c>
      <c r="B653" s="85" t="s">
        <v>1303</v>
      </c>
      <c r="C653" s="50" t="s">
        <v>1304</v>
      </c>
      <c r="D653" s="262">
        <v>3079</v>
      </c>
      <c r="E653" s="262">
        <v>2973</v>
      </c>
      <c r="F653" s="52">
        <f t="shared" si="188"/>
        <v>96.557323806430659</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2919</v>
      </c>
      <c r="E655" s="262">
        <v>2823</v>
      </c>
      <c r="F655" s="52">
        <f t="shared" si="188"/>
        <v>96.711202466598138</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42257328.539999999</v>
      </c>
      <c r="E657" s="242">
        <v>51065075.789999999</v>
      </c>
      <c r="F657" s="52">
        <f t="shared" si="188"/>
        <v>120.84312367655411</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10761302.199999999</v>
      </c>
      <c r="E659" s="242">
        <v>11695861.92</v>
      </c>
      <c r="F659" s="52">
        <f t="shared" si="188"/>
        <v>108.68444824456283</v>
      </c>
    </row>
    <row r="660" spans="1:6" ht="12.75" customHeight="1" x14ac:dyDescent="0.2">
      <c r="A660" s="53">
        <v>61453</v>
      </c>
      <c r="B660" s="85" t="s">
        <v>1318</v>
      </c>
      <c r="C660" s="50" t="s">
        <v>1319</v>
      </c>
      <c r="D660" s="242">
        <v>33603.68</v>
      </c>
      <c r="E660" s="242">
        <v>12258.42</v>
      </c>
      <c r="F660" s="52">
        <f t="shared" si="188"/>
        <v>36.479397494560118</v>
      </c>
    </row>
    <row r="661" spans="1:6" ht="12.75" customHeight="1" x14ac:dyDescent="0.2">
      <c r="A661" s="53">
        <v>63311</v>
      </c>
      <c r="B661" s="85" t="s">
        <v>1320</v>
      </c>
      <c r="C661" s="50" t="s">
        <v>1321</v>
      </c>
      <c r="D661" s="242">
        <v>6270665.4100000001</v>
      </c>
      <c r="E661" s="242">
        <v>8963498.2400000002</v>
      </c>
      <c r="F661" s="52">
        <f t="shared" si="188"/>
        <v>142.94333462132528</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119730.49</v>
      </c>
      <c r="E665" s="242">
        <v>838563.44</v>
      </c>
      <c r="F665" s="52">
        <f t="shared" si="188"/>
        <v>700.3758524666523</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3929145.7</v>
      </c>
      <c r="E694" s="242">
        <v>4034881.65</v>
      </c>
      <c r="F694" s="52">
        <f t="shared" si="188"/>
        <v>102.69106717014847</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351555.14</v>
      </c>
      <c r="E696" s="242">
        <v>343118.33</v>
      </c>
      <c r="F696" s="52">
        <f t="shared" si="188"/>
        <v>97.600146025457065</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51393952.670000002</v>
      </c>
      <c r="E698" s="242">
        <v>137198871.25</v>
      </c>
      <c r="F698" s="52">
        <f t="shared" si="188"/>
        <v>266.95528193939941</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471497.59</v>
      </c>
      <c r="E710" s="242">
        <v>511317.81</v>
      </c>
      <c r="F710" s="52">
        <f t="shared" si="188"/>
        <v>108.44547688992429</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618064.93000000005</v>
      </c>
      <c r="E716" s="242">
        <v>262940.52</v>
      </c>
      <c r="F716" s="52">
        <f t="shared" si="188"/>
        <v>42.542539988476612</v>
      </c>
    </row>
    <row r="717" spans="1:6" ht="12.75" customHeight="1" x14ac:dyDescent="0.2">
      <c r="A717" s="53">
        <v>31215</v>
      </c>
      <c r="B717" s="85" t="s">
        <v>1414</v>
      </c>
      <c r="C717" s="50" t="s">
        <v>1415</v>
      </c>
      <c r="D717" s="242">
        <v>77422.149999999994</v>
      </c>
      <c r="E717" s="242">
        <v>55747.15</v>
      </c>
      <c r="F717" s="52">
        <f t="shared" si="188"/>
        <v>72.004135767348245</v>
      </c>
    </row>
    <row r="718" spans="1:6" ht="12.75" customHeight="1" x14ac:dyDescent="0.2">
      <c r="A718" s="53">
        <v>32121</v>
      </c>
      <c r="B718" s="85" t="s">
        <v>1416</v>
      </c>
      <c r="C718" s="50" t="s">
        <v>1417</v>
      </c>
      <c r="D718" s="242">
        <v>1587558.85</v>
      </c>
      <c r="E718" s="242">
        <v>1527860.59</v>
      </c>
      <c r="F718" s="52">
        <f t="shared" si="188"/>
        <v>96.239619085616894</v>
      </c>
    </row>
    <row r="719" spans="1:6" ht="12.75" customHeight="1" x14ac:dyDescent="0.2">
      <c r="A719" s="53" t="s">
        <v>1418</v>
      </c>
      <c r="B719" s="85" t="s">
        <v>1419</v>
      </c>
      <c r="C719" s="50" t="s">
        <v>1418</v>
      </c>
      <c r="D719" s="242">
        <v>53049.58</v>
      </c>
      <c r="E719" s="242">
        <v>53263.62</v>
      </c>
      <c r="F719" s="52">
        <f t="shared" si="188"/>
        <v>100.40347162032197</v>
      </c>
    </row>
    <row r="720" spans="1:6" ht="12.75" customHeight="1" x14ac:dyDescent="0.2">
      <c r="A720" s="53" t="s">
        <v>1420</v>
      </c>
      <c r="B720" s="85" t="s">
        <v>1421</v>
      </c>
      <c r="C720" s="50" t="s">
        <v>1420</v>
      </c>
      <c r="D720" s="242">
        <v>95742.34</v>
      </c>
      <c r="E720" s="242">
        <v>15365.52</v>
      </c>
      <c r="F720" s="52">
        <f t="shared" si="188"/>
        <v>16.048824375923964</v>
      </c>
    </row>
    <row r="721" spans="1:6" ht="12.75" customHeight="1" x14ac:dyDescent="0.2">
      <c r="A721" s="53" t="s">
        <v>1422</v>
      </c>
      <c r="B721" s="85" t="s">
        <v>1423</v>
      </c>
      <c r="C721" s="50" t="s">
        <v>1422</v>
      </c>
      <c r="D721" s="242">
        <v>8580.5300000000007</v>
      </c>
      <c r="E721" s="242">
        <v>69091.429999999993</v>
      </c>
      <c r="F721" s="52">
        <f t="shared" si="188"/>
        <v>805.21168272822297</v>
      </c>
    </row>
    <row r="722" spans="1:6" ht="12.75" customHeight="1" x14ac:dyDescent="0.2">
      <c r="A722" s="53" t="s">
        <v>1424</v>
      </c>
      <c r="B722" s="85" t="s">
        <v>1425</v>
      </c>
      <c r="C722" s="50" t="s">
        <v>1424</v>
      </c>
      <c r="D722" s="242">
        <v>254848.15</v>
      </c>
      <c r="E722" s="242">
        <v>359782.81</v>
      </c>
      <c r="F722" s="52">
        <f t="shared" si="188"/>
        <v>141.1753665859454</v>
      </c>
    </row>
    <row r="723" spans="1:6" ht="12.75" customHeight="1" x14ac:dyDescent="0.2">
      <c r="A723" s="53" t="s">
        <v>1426</v>
      </c>
      <c r="B723" s="85" t="s">
        <v>1427</v>
      </c>
      <c r="C723" s="50" t="s">
        <v>1426</v>
      </c>
      <c r="D723" s="242">
        <v>10003.98</v>
      </c>
      <c r="E723" s="242">
        <v>9887.6200000000008</v>
      </c>
      <c r="F723" s="52">
        <f t="shared" si="188"/>
        <v>98.836862928554453</v>
      </c>
    </row>
    <row r="724" spans="1:6" ht="12.75" customHeight="1" x14ac:dyDescent="0.2">
      <c r="A724" s="53" t="s">
        <v>1428</v>
      </c>
      <c r="B724" s="85" t="s">
        <v>1429</v>
      </c>
      <c r="C724" s="50" t="s">
        <v>1428</v>
      </c>
      <c r="D724" s="242">
        <v>14549.39</v>
      </c>
      <c r="E724" s="242">
        <v>2.66</v>
      </c>
      <c r="F724" s="52">
        <f t="shared" si="188"/>
        <v>1.8282553426638509E-2</v>
      </c>
    </row>
    <row r="725" spans="1:6" ht="12.75" customHeight="1" x14ac:dyDescent="0.2">
      <c r="A725" s="53">
        <v>32911</v>
      </c>
      <c r="B725" s="85" t="s">
        <v>1430</v>
      </c>
      <c r="C725" s="50" t="s">
        <v>1431</v>
      </c>
      <c r="D725" s="242">
        <v>3501795.05</v>
      </c>
      <c r="E725" s="242">
        <v>3430066.24</v>
      </c>
      <c r="F725" s="52">
        <f t="shared" ref="F725:F979" si="190">IF(D725&lt;&gt;0,IF(E725/D725&gt;=100,"&gt;&gt;100",E725/D725*100),"-")</f>
        <v>97.951655965702514</v>
      </c>
    </row>
    <row r="726" spans="1:6" ht="12.75" customHeight="1" x14ac:dyDescent="0.2">
      <c r="A726" s="53" t="s">
        <v>1432</v>
      </c>
      <c r="B726" s="85" t="s">
        <v>1433</v>
      </c>
      <c r="C726" s="50" t="s">
        <v>1432</v>
      </c>
      <c r="D726" s="242">
        <v>131367.76999999999</v>
      </c>
      <c r="E726" s="242">
        <v>175711.4</v>
      </c>
      <c r="F726" s="52">
        <f t="shared" si="190"/>
        <v>133.75533435636459</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v>804558.34</v>
      </c>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5548668.5</v>
      </c>
      <c r="E742" s="242">
        <v>4723738.62</v>
      </c>
      <c r="F742" s="52">
        <f t="shared" si="190"/>
        <v>85.132831777569706</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163706.19</v>
      </c>
      <c r="E745" s="242"/>
      <c r="F745" s="52">
        <f t="shared" si="190"/>
        <v>0</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104295.45</v>
      </c>
      <c r="E759" s="242">
        <v>343028.79</v>
      </c>
      <c r="F759" s="52">
        <f t="shared" si="190"/>
        <v>328.90101150146052</v>
      </c>
    </row>
    <row r="760" spans="1:6" ht="12.75" customHeight="1" x14ac:dyDescent="0.2">
      <c r="A760" s="53">
        <v>35232</v>
      </c>
      <c r="B760" s="85" t="s">
        <v>1500</v>
      </c>
      <c r="C760" s="50" t="s">
        <v>1501</v>
      </c>
      <c r="D760" s="242">
        <v>1572823.34</v>
      </c>
      <c r="E760" s="242">
        <v>1984079.3</v>
      </c>
      <c r="F760" s="52">
        <f t="shared" si="190"/>
        <v>126.14762570855542</v>
      </c>
    </row>
    <row r="761" spans="1:6" ht="12.75" customHeight="1" x14ac:dyDescent="0.2">
      <c r="A761" s="53">
        <v>36313</v>
      </c>
      <c r="B761" s="85" t="s">
        <v>1502</v>
      </c>
      <c r="C761" s="50" t="s">
        <v>1503</v>
      </c>
      <c r="D761" s="242">
        <v>1335198.2</v>
      </c>
      <c r="E761" s="242">
        <v>15440807.470000001</v>
      </c>
      <c r="F761" s="52">
        <f t="shared" si="190"/>
        <v>1156.4431011066374</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47648.81</v>
      </c>
      <c r="E763" s="242"/>
      <c r="F763" s="52">
        <f t="shared" si="190"/>
        <v>0</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v>5666.09</v>
      </c>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4400.45</v>
      </c>
      <c r="E792" s="242">
        <v>321.07</v>
      </c>
      <c r="F792" s="52">
        <f t="shared" si="190"/>
        <v>7.2962992421229655</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7040.23</v>
      </c>
      <c r="E798" s="242"/>
      <c r="F798" s="52">
        <f t="shared" si="190"/>
        <v>0</v>
      </c>
    </row>
    <row r="799" spans="1:6" ht="24" x14ac:dyDescent="0.2">
      <c r="A799" s="53" t="s">
        <v>1578</v>
      </c>
      <c r="B799" s="85" t="s">
        <v>1579</v>
      </c>
      <c r="C799" s="50" t="s">
        <v>1578</v>
      </c>
      <c r="D799" s="242">
        <v>0</v>
      </c>
      <c r="E799" s="242">
        <v>922000.92</v>
      </c>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v>1012649.09</v>
      </c>
      <c r="F806" s="52" t="str">
        <f t="shared" si="190"/>
        <v>-</v>
      </c>
    </row>
    <row r="807" spans="1:6" ht="24" x14ac:dyDescent="0.2">
      <c r="A807" s="53" t="s">
        <v>1594</v>
      </c>
      <c r="B807" s="85" t="s">
        <v>1595</v>
      </c>
      <c r="C807" s="50" t="s">
        <v>1594</v>
      </c>
      <c r="D807" s="242">
        <v>0</v>
      </c>
      <c r="E807" s="242">
        <v>506341.18</v>
      </c>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10587397.970000001</v>
      </c>
      <c r="E816" s="242">
        <v>9552623.5899999999</v>
      </c>
      <c r="F816" s="52">
        <f t="shared" si="190"/>
        <v>90.226357949969454</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8172586.0999999996</v>
      </c>
      <c r="E818" s="242">
        <v>10027998.43</v>
      </c>
      <c r="F818" s="52">
        <f t="shared" si="190"/>
        <v>122.70287895773897</v>
      </c>
    </row>
    <row r="819" spans="1:6" ht="12.75" customHeight="1" x14ac:dyDescent="0.2">
      <c r="A819" s="53">
        <v>37215</v>
      </c>
      <c r="B819" s="85" t="s">
        <v>1618</v>
      </c>
      <c r="C819" s="50" t="s">
        <v>1619</v>
      </c>
      <c r="D819" s="242">
        <v>4942227.29</v>
      </c>
      <c r="E819" s="242">
        <v>5459624.6299999999</v>
      </c>
      <c r="F819" s="52">
        <f t="shared" si="190"/>
        <v>110.46891026333189</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69625748.780000001</v>
      </c>
      <c r="E823" s="242">
        <v>47450709.280000001</v>
      </c>
      <c r="F823" s="52">
        <f t="shared" si="190"/>
        <v>68.151093685085399</v>
      </c>
    </row>
    <row r="824" spans="1:6" ht="12.75" customHeight="1" x14ac:dyDescent="0.2">
      <c r="A824" s="53">
        <v>37221</v>
      </c>
      <c r="B824" s="85" t="s">
        <v>1628</v>
      </c>
      <c r="C824" s="50" t="s">
        <v>1629</v>
      </c>
      <c r="D824" s="242">
        <v>11137258.67</v>
      </c>
      <c r="E824" s="242">
        <v>10236493.880000001</v>
      </c>
      <c r="F824" s="52">
        <f t="shared" si="190"/>
        <v>91.912149868384091</v>
      </c>
    </row>
    <row r="825" spans="1:6" ht="12.75" customHeight="1" x14ac:dyDescent="0.2">
      <c r="A825" s="53" t="s">
        <v>1630</v>
      </c>
      <c r="B825" s="85" t="s">
        <v>1607</v>
      </c>
      <c r="C825" s="50" t="s">
        <v>1630</v>
      </c>
      <c r="D825" s="242">
        <v>546748.29</v>
      </c>
      <c r="E825" s="242">
        <v>461759.08</v>
      </c>
      <c r="F825" s="52">
        <f t="shared" si="190"/>
        <v>84.455514255014862</v>
      </c>
    </row>
    <row r="826" spans="1:6" ht="12.75" customHeight="1" x14ac:dyDescent="0.2">
      <c r="A826" s="53" t="s">
        <v>1631</v>
      </c>
      <c r="B826" s="85" t="s">
        <v>1632</v>
      </c>
      <c r="C826" s="50" t="s">
        <v>1631</v>
      </c>
      <c r="D826" s="242">
        <v>1090977.5</v>
      </c>
      <c r="E826" s="242">
        <v>785028.98</v>
      </c>
      <c r="F826" s="52">
        <f t="shared" si="190"/>
        <v>71.956477562552848</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8945093.7200000007</v>
      </c>
      <c r="E828" s="242">
        <v>1947626.04</v>
      </c>
      <c r="F828" s="52">
        <f t="shared" si="190"/>
        <v>21.773120561558521</v>
      </c>
    </row>
    <row r="829" spans="1:6" ht="12.75" customHeight="1" x14ac:dyDescent="0.2">
      <c r="A829" s="53">
        <v>38117</v>
      </c>
      <c r="B829" s="85" t="s">
        <v>1637</v>
      </c>
      <c r="C829" s="50" t="s">
        <v>1638</v>
      </c>
      <c r="D829" s="242">
        <v>0</v>
      </c>
      <c r="E829" s="242">
        <v>2255.1799999999998</v>
      </c>
      <c r="F829" s="52" t="str">
        <f t="shared" si="190"/>
        <v>-</v>
      </c>
    </row>
    <row r="830" spans="1:6" ht="12.75" customHeight="1" x14ac:dyDescent="0.2">
      <c r="A830" s="53">
        <v>38612</v>
      </c>
      <c r="B830" s="85" t="s">
        <v>1639</v>
      </c>
      <c r="C830" s="50" t="s">
        <v>1640</v>
      </c>
      <c r="D830" s="242">
        <v>35493663.829999998</v>
      </c>
      <c r="E830" s="242">
        <v>49916128.990000002</v>
      </c>
      <c r="F830" s="52">
        <f t="shared" si="190"/>
        <v>140.63391491246907</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3780860.71</v>
      </c>
      <c r="E841" s="242">
        <v>1244954.51</v>
      </c>
      <c r="F841" s="52">
        <f t="shared" si="190"/>
        <v>32.927806800901692</v>
      </c>
    </row>
    <row r="842" spans="1:6" ht="12.75" customHeight="1" x14ac:dyDescent="0.2">
      <c r="A842" s="53" t="s">
        <v>1663</v>
      </c>
      <c r="B842" s="85" t="s">
        <v>1664</v>
      </c>
      <c r="C842" s="50" t="s">
        <v>1663</v>
      </c>
      <c r="D842" s="242">
        <v>0</v>
      </c>
      <c r="E842" s="242">
        <v>6544031.04</v>
      </c>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26810.69</v>
      </c>
      <c r="E846" s="242">
        <v>27211.439999999999</v>
      </c>
      <c r="F846" s="52">
        <f t="shared" si="190"/>
        <v>101.49473959827218</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53089.120000000003</v>
      </c>
      <c r="E850" s="242">
        <v>65554.61</v>
      </c>
      <c r="F850" s="52">
        <f t="shared" si="190"/>
        <v>123.48031008990165</v>
      </c>
    </row>
    <row r="851" spans="1:6" ht="12.75" customHeight="1" x14ac:dyDescent="0.2">
      <c r="A851" s="53">
        <v>81412</v>
      </c>
      <c r="B851" s="85" t="s">
        <v>1681</v>
      </c>
      <c r="C851" s="50" t="s">
        <v>1682</v>
      </c>
      <c r="D851" s="242">
        <v>0</v>
      </c>
      <c r="E851" s="242">
        <v>26544.560000000001</v>
      </c>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1176117.3500000001</v>
      </c>
      <c r="E879" s="242"/>
      <c r="F879" s="52">
        <f t="shared" si="190"/>
        <v>0</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39816842.520000003</v>
      </c>
      <c r="E886" s="242">
        <v>49622000</v>
      </c>
      <c r="F886" s="52">
        <f t="shared" si="190"/>
        <v>124.62565301373374</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65554.61</v>
      </c>
      <c r="E919" s="242"/>
      <c r="F919" s="52">
        <f t="shared" si="190"/>
        <v>0</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4058136.74</v>
      </c>
      <c r="E952" s="242"/>
      <c r="F952" s="52">
        <f t="shared" si="190"/>
        <v>0</v>
      </c>
    </row>
    <row r="953" spans="1:6" ht="24" x14ac:dyDescent="0.2">
      <c r="A953" s="53">
        <v>54431</v>
      </c>
      <c r="B953" s="85" t="s">
        <v>1885</v>
      </c>
      <c r="C953" s="50" t="s">
        <v>1886</v>
      </c>
      <c r="D953" s="242">
        <v>53089123.369999997</v>
      </c>
      <c r="E953" s="242"/>
      <c r="F953" s="52">
        <f t="shared" si="190"/>
        <v>0</v>
      </c>
    </row>
    <row r="954" spans="1:6" ht="24" x14ac:dyDescent="0.2">
      <c r="A954" s="53">
        <v>54432</v>
      </c>
      <c r="B954" s="85" t="s">
        <v>1887</v>
      </c>
      <c r="C954" s="50" t="s">
        <v>1888</v>
      </c>
      <c r="D954" s="242">
        <v>48569082.469999999</v>
      </c>
      <c r="E954" s="242">
        <v>42725220.530000001</v>
      </c>
      <c r="F954" s="52">
        <f t="shared" si="190"/>
        <v>87.967938361591209</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40264976.640000001</v>
      </c>
      <c r="E968" s="242">
        <v>36791049.880000003</v>
      </c>
      <c r="F968" s="52">
        <f t="shared" si="190"/>
        <v>91.372336333236731</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40065853.460000001</v>
      </c>
      <c r="E988" s="245">
        <v>32942112.23</v>
      </c>
      <c r="F988" s="52">
        <f t="shared" si="192"/>
        <v>82.219918921452575</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2" workbookViewId="0">
      <selection activeCell="E265" sqref="E265"/>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31" width="14.42578125" style="88" customWidth="1"/>
    <col min="32"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2866074371.02</v>
      </c>
      <c r="E6" s="229">
        <f t="shared" si="0"/>
        <v>3060564800.4200001</v>
      </c>
      <c r="F6" s="230">
        <f t="shared" ref="F6:F260" si="1">IF(D6&gt;0,IF(E6/D6&gt;=100,"&gt;&gt;100",E6/D6*100),"-")</f>
        <v>106.78595194062544</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2167334900.8400002</v>
      </c>
      <c r="E7" s="104">
        <f t="shared" si="2"/>
        <v>2257324742.7199998</v>
      </c>
      <c r="F7" s="93">
        <f t="shared" si="1"/>
        <v>104.15209674541401</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223023133.49000004</v>
      </c>
      <c r="E8" s="104">
        <f>E9+E10-E11</f>
        <v>236777609</v>
      </c>
      <c r="F8" s="93">
        <f t="shared" si="1"/>
        <v>106.16728645802867</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211033013.08000001</v>
      </c>
      <c r="E9" s="247">
        <v>224533706.16999999</v>
      </c>
      <c r="F9" s="93">
        <f t="shared" si="1"/>
        <v>106.3974318012898</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30440793.640000001</v>
      </c>
      <c r="E10" s="247">
        <v>32404107.16</v>
      </c>
      <c r="F10" s="93">
        <f t="shared" si="1"/>
        <v>106.44961344706911</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18450673.23</v>
      </c>
      <c r="E11" s="247">
        <v>20160204.329999998</v>
      </c>
      <c r="F11" s="93">
        <f t="shared" si="1"/>
        <v>109.26541312986006</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1056752834.1800001</v>
      </c>
      <c r="E12" s="104">
        <f t="shared" si="3"/>
        <v>1261952523.1900001</v>
      </c>
      <c r="F12" s="93">
        <f t="shared" si="1"/>
        <v>119.4179454620746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1046034400.89</v>
      </c>
      <c r="E13" s="104">
        <f t="shared" si="4"/>
        <v>1252668264.97</v>
      </c>
      <c r="F13" s="93">
        <f t="shared" si="1"/>
        <v>119.75402184710076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177679622.53999999</v>
      </c>
      <c r="E14" s="247">
        <v>241409651.13</v>
      </c>
      <c r="F14" s="93">
        <f t="shared" si="1"/>
        <v>135.86794460667701</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967329018.28999996</v>
      </c>
      <c r="E15" s="247">
        <v>1076417238.73</v>
      </c>
      <c r="F15" s="93">
        <f t="shared" si="1"/>
        <v>111.27726123970119</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109550565.19</v>
      </c>
      <c r="E16" s="247">
        <v>251509452.06</v>
      </c>
      <c r="F16" s="93">
        <f t="shared" si="1"/>
        <v>229.58297989954897</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62063565.009999998</v>
      </c>
      <c r="E17" s="247">
        <v>71007596.799999997</v>
      </c>
      <c r="F17" s="93">
        <f t="shared" si="1"/>
        <v>114.41108287698087</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270588370.13999999</v>
      </c>
      <c r="E18" s="247">
        <v>387675673.75</v>
      </c>
      <c r="F18" s="93">
        <f t="shared" si="1"/>
        <v>143.27137324838466</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8593074.9499999955</v>
      </c>
      <c r="E19" s="104">
        <f t="shared" si="5"/>
        <v>7217233.2299999893</v>
      </c>
      <c r="F19" s="93">
        <f t="shared" si="1"/>
        <v>83.988947751468089</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26450612.059999999</v>
      </c>
      <c r="E20" s="247">
        <v>26556871.77</v>
      </c>
      <c r="F20" s="93">
        <f t="shared" si="1"/>
        <v>100.40172873791715</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4020831.97</v>
      </c>
      <c r="E21" s="247">
        <v>3883911.01</v>
      </c>
      <c r="F21" s="93">
        <f t="shared" si="1"/>
        <v>96.594710721025223</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2015954.69</v>
      </c>
      <c r="E22" s="247">
        <v>2291747.65</v>
      </c>
      <c r="F22" s="93">
        <f t="shared" si="1"/>
        <v>113.68051382146886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45992.97</v>
      </c>
      <c r="E23" s="247">
        <v>45992.97</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661069.46</v>
      </c>
      <c r="E24" s="247">
        <v>819734.72</v>
      </c>
      <c r="F24" s="93">
        <f t="shared" si="1"/>
        <v>124.00129934908807</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31463.23</v>
      </c>
      <c r="E25" s="247">
        <v>30009.94</v>
      </c>
      <c r="F25" s="93">
        <f t="shared" si="1"/>
        <v>95.380989173711654</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8847044.3900000006</v>
      </c>
      <c r="E26" s="247">
        <v>8566556.9499999993</v>
      </c>
      <c r="F26" s="93">
        <f t="shared" si="1"/>
        <v>96.829591582958003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33479893.82</v>
      </c>
      <c r="E28" s="247">
        <v>34977591.780000001</v>
      </c>
      <c r="F28" s="93">
        <f t="shared" si="1"/>
        <v>104.47342505938688</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737245.33000000007</v>
      </c>
      <c r="E29" s="104">
        <f t="shared" si="6"/>
        <v>606359.86000000127</v>
      </c>
      <c r="F29" s="93">
        <f t="shared" si="1"/>
        <v>82.246687137374096</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14569450.58</v>
      </c>
      <c r="E30" s="247">
        <v>14568911.9</v>
      </c>
      <c r="F30" s="93">
        <f t="shared" si="1"/>
        <v>99.996302674578956</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13832205.25</v>
      </c>
      <c r="E34" s="247">
        <v>13962552.039999999</v>
      </c>
      <c r="F34" s="93">
        <f t="shared" si="1"/>
        <v>100.94234279815939</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267512</v>
      </c>
      <c r="E35" s="104">
        <f t="shared" si="7"/>
        <v>267511.98</v>
      </c>
      <c r="F35" s="93">
        <f t="shared" si="1"/>
        <v>99.999992523699859</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267512</v>
      </c>
      <c r="E37" s="247">
        <v>267511.98</v>
      </c>
      <c r="F37" s="93">
        <f t="shared" si="1"/>
        <v>99.999992523699859</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1120601.0100000016</v>
      </c>
      <c r="E45" s="104">
        <f t="shared" si="9"/>
        <v>1193153.1499999985</v>
      </c>
      <c r="F45" s="93">
        <f t="shared" si="1"/>
        <v>106.4743953782441</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8679927.9900000002</v>
      </c>
      <c r="E47" s="247">
        <v>9154496.4700000007</v>
      </c>
      <c r="F47" s="93">
        <f t="shared" si="1"/>
        <v>105.46742416004768</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15806545.789999999</v>
      </c>
      <c r="E48" s="247">
        <v>15851443.6</v>
      </c>
      <c r="F48" s="93">
        <f t="shared" si="1"/>
        <v>100.28404567700304</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23365872.77</v>
      </c>
      <c r="E50" s="247">
        <v>23812786.920000002</v>
      </c>
      <c r="F50" s="93">
        <f t="shared" si="1"/>
        <v>101.91267903578508</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691840.88</v>
      </c>
      <c r="E51" s="247">
        <v>691840.86</v>
      </c>
      <c r="F51" s="93">
        <f t="shared" si="1"/>
        <v>99.999997109161868</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947895.04</v>
      </c>
      <c r="E54" s="247">
        <v>963602.58</v>
      </c>
      <c r="F54" s="93">
        <f t="shared" si="1"/>
        <v>101.65709697141152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947895.04</v>
      </c>
      <c r="E55" s="247">
        <v>963602.58</v>
      </c>
      <c r="F55" s="93">
        <f t="shared" si="1"/>
        <v>101.65709697141152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883270289.08999991</v>
      </c>
      <c r="E56" s="104">
        <f t="shared" si="11"/>
        <v>756021760.84000003</v>
      </c>
      <c r="F56" s="93">
        <f t="shared" si="1"/>
        <v>85.593478030252868</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882035048.63</v>
      </c>
      <c r="E57" s="247">
        <v>753317868.86000001</v>
      </c>
      <c r="F57" s="93">
        <f t="shared" si="1"/>
        <v>85.40679534561275</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940040.55</v>
      </c>
      <c r="E58" s="247">
        <v>2408692.0699999998</v>
      </c>
      <c r="F58" s="93">
        <f t="shared" si="1"/>
        <v>256.23278378789081</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295199.90999999997</v>
      </c>
      <c r="E62" s="247">
        <v>295199.90999999997</v>
      </c>
      <c r="F62" s="93">
        <f t="shared" si="1"/>
        <v>100</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3596803.2</v>
      </c>
      <c r="E63" s="104">
        <f t="shared" si="12"/>
        <v>1881008.83</v>
      </c>
      <c r="F63" s="93">
        <f t="shared" si="1"/>
        <v>52.296684733821408</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3596803.2</v>
      </c>
      <c r="E64" s="247">
        <v>1881008.83</v>
      </c>
      <c r="F64" s="93">
        <f t="shared" si="1"/>
        <v>52.296684733821408</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698739470.17999995</v>
      </c>
      <c r="E68" s="104">
        <f t="shared" si="13"/>
        <v>803240057.70000005</v>
      </c>
      <c r="F68" s="93">
        <f t="shared" si="1"/>
        <v>114.9555867357944</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43064116.239999995</v>
      </c>
      <c r="E69" s="104">
        <f t="shared" si="14"/>
        <v>5877628.8700000001</v>
      </c>
      <c r="F69" s="93">
        <f t="shared" si="1"/>
        <v>13.648553327423398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37208918.369999997</v>
      </c>
      <c r="E70" s="104">
        <f t="shared" si="15"/>
        <v>96014.13</v>
      </c>
      <c r="F70" s="93">
        <f t="shared" si="1"/>
        <v>0.25804063704633834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37208918.369999997</v>
      </c>
      <c r="E72" s="247">
        <v>96014.13</v>
      </c>
      <c r="F72" s="93">
        <f t="shared" si="1"/>
        <v>0.25804063704633834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5855197.8700000001</v>
      </c>
      <c r="E75" s="247">
        <v>5781614.7400000002</v>
      </c>
      <c r="F75" s="93">
        <f t="shared" si="1"/>
        <v>98.743285340073399</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4239075.82</v>
      </c>
      <c r="E78" s="104">
        <f>E79+SUM(E82:E84)-E85+E86</f>
        <v>163909837.05999997</v>
      </c>
      <c r="F78" s="93">
        <f t="shared" si="1"/>
        <v>3866.6408438997905</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804568.26</v>
      </c>
      <c r="E79" s="104">
        <f t="shared" si="16"/>
        <v>157668310.91999999</v>
      </c>
      <c r="F79" s="93" t="str">
        <f t="shared" si="1"/>
        <v>&gt;&gt;100</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804568.26</v>
      </c>
      <c r="E80" s="247">
        <v>157668310.91999999</v>
      </c>
      <c r="F80" s="93" t="str">
        <f t="shared" si="1"/>
        <v>&gt;&gt;100</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20018.21</v>
      </c>
      <c r="E83" s="247">
        <v>11646.81</v>
      </c>
      <c r="F83" s="93">
        <f t="shared" si="1"/>
        <v>58.18107613018347</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1055.55</v>
      </c>
      <c r="E84" s="247">
        <v>296.5</v>
      </c>
      <c r="F84" s="93">
        <f t="shared" si="1"/>
        <v>28.089621524323817</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17663.04</v>
      </c>
      <c r="E85" s="247">
        <v>10139.81</v>
      </c>
      <c r="F85" s="93">
        <f t="shared" si="1"/>
        <v>57.406935612442702</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3431096.84</v>
      </c>
      <c r="E86" s="247">
        <v>6239722.6399999997</v>
      </c>
      <c r="F86" s="93">
        <f t="shared" si="1"/>
        <v>181.85795770194585</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274828.6100000001</v>
      </c>
      <c r="E87" s="104">
        <f t="shared" si="17"/>
        <v>153656.6399999999</v>
      </c>
      <c r="F87" s="93">
        <f t="shared" si="1"/>
        <v>55.909986955142642</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1377242.9200000002</v>
      </c>
      <c r="E88" s="104">
        <f t="shared" si="18"/>
        <v>1256070.95</v>
      </c>
      <c r="F88" s="93">
        <f t="shared" si="1"/>
        <v>91.201844769693921</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209394.68</v>
      </c>
      <c r="E89" s="247">
        <v>180321.9</v>
      </c>
      <c r="F89" s="93">
        <f t="shared" si="1"/>
        <v>86.115798166409959</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133681.23000000001</v>
      </c>
      <c r="E93" s="247">
        <v>41582.06</v>
      </c>
      <c r="F93" s="93">
        <f t="shared" si="1"/>
        <v>31.105384054290941</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945787.98</v>
      </c>
      <c r="E97" s="247">
        <v>945787.96</v>
      </c>
      <c r="F97" s="93">
        <f t="shared" si="1"/>
        <v>99.999997885361154</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88379.03</v>
      </c>
      <c r="E98" s="247">
        <v>88379.03</v>
      </c>
      <c r="F98" s="93">
        <f t="shared" si="1"/>
        <v>100</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1102414.31</v>
      </c>
      <c r="E117" s="247">
        <v>1102414.31</v>
      </c>
      <c r="F117" s="93">
        <f t="shared" si="1"/>
        <v>100</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838034.96</v>
      </c>
      <c r="E118" s="104">
        <f t="shared" si="20"/>
        <v>855561.45</v>
      </c>
      <c r="F118" s="93">
        <f t="shared" si="1"/>
        <v>102.09137933816031</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838034.96</v>
      </c>
      <c r="E119" s="104">
        <f t="shared" si="21"/>
        <v>855561.45</v>
      </c>
      <c r="F119" s="93">
        <f t="shared" si="1"/>
        <v>102.09137933816031</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838034.96</v>
      </c>
      <c r="E123" s="247">
        <v>855561.45</v>
      </c>
      <c r="F123" s="93">
        <f t="shared" si="1"/>
        <v>102.09137933816031</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583864114.55999994</v>
      </c>
      <c r="E134" s="104">
        <f t="shared" si="23"/>
        <v>563101242.13999999</v>
      </c>
      <c r="F134" s="93">
        <f t="shared" si="1"/>
        <v>96.443886188202057</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588016509.53999996</v>
      </c>
      <c r="E135" s="104">
        <f t="shared" si="24"/>
        <v>567253637.12</v>
      </c>
      <c r="F135" s="93">
        <f t="shared" si="1"/>
        <v>96.468998389816889</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583777104.64999998</v>
      </c>
      <c r="E139" s="247">
        <v>563085404.08000004</v>
      </c>
      <c r="F139" s="93">
        <f t="shared" si="1"/>
        <v>96.455547775823518</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18148.52</v>
      </c>
      <c r="E140" s="247">
        <v>8600</v>
      </c>
      <c r="F140" s="93">
        <f t="shared" si="1"/>
        <v>47.38678415650422</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4221256.37</v>
      </c>
      <c r="E141" s="247">
        <v>4159633.04</v>
      </c>
      <c r="F141" s="93">
        <f t="shared" si="1"/>
        <v>98.540166135420009</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4152394.98</v>
      </c>
      <c r="E145" s="247">
        <v>4152394.98</v>
      </c>
      <c r="F145" s="93">
        <f t="shared" si="1"/>
        <v>100</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62708918.159999996</v>
      </c>
      <c r="E146" s="104">
        <f t="shared" si="26"/>
        <v>64183903.940000027</v>
      </c>
      <c r="F146" s="93">
        <f t="shared" si="1"/>
        <v>102.35211485587527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27887302.120000001</v>
      </c>
      <c r="E147" s="247">
        <v>26350465.32</v>
      </c>
      <c r="F147" s="93">
        <f t="shared" si="1"/>
        <v>94.4891162530282</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36179.79</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5400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30779.79</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67681767.159999996</v>
      </c>
      <c r="E158" s="247">
        <v>53615986.670000002</v>
      </c>
      <c r="F158" s="93">
        <f t="shared" si="1"/>
        <v>79.217770043225329</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157389161.44999999</v>
      </c>
      <c r="E159" s="247">
        <v>144211926.63999999</v>
      </c>
      <c r="F159" s="93">
        <f t="shared" si="1"/>
        <v>91.627609748600008</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283861.68</v>
      </c>
      <c r="E162" s="247">
        <v>254465.68</v>
      </c>
      <c r="F162" s="93">
        <f t="shared" si="1"/>
        <v>89.64425208784786</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190533174.25</v>
      </c>
      <c r="E163" s="247">
        <v>160285120.16</v>
      </c>
      <c r="F163" s="93">
        <f t="shared" si="1"/>
        <v>84.124520987452129</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3750381.83</v>
      </c>
      <c r="E164" s="104">
        <f t="shared" si="28"/>
        <v>5158227.6000000015</v>
      </c>
      <c r="F164" s="93">
        <f t="shared" si="1"/>
        <v>137.53873162296122</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18056579.149999999</v>
      </c>
      <c r="E165" s="247">
        <v>19180384.48</v>
      </c>
      <c r="F165" s="93">
        <f t="shared" si="1"/>
        <v>106.22379976109706</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2253552.67</v>
      </c>
      <c r="E166" s="247">
        <v>2540604.5299999998</v>
      </c>
      <c r="F166" s="93">
        <f t="shared" si="1"/>
        <v>112.7377479932608</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16559749.99</v>
      </c>
      <c r="E169" s="247">
        <v>16562761.41</v>
      </c>
      <c r="F169" s="93">
        <f t="shared" si="1"/>
        <v>100.01818517792731</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2866074371.0199995</v>
      </c>
      <c r="E175" s="104">
        <f t="shared" si="30"/>
        <v>3060564800.4200001</v>
      </c>
      <c r="F175" s="93">
        <f t="shared" si="1"/>
        <v>106.78595194062545</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437761740.31</v>
      </c>
      <c r="E176" s="104">
        <f t="shared" si="31"/>
        <v>343358594.57999998</v>
      </c>
      <c r="F176" s="93">
        <f t="shared" si="1"/>
        <v>78.435039648931266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91410167.620000005</v>
      </c>
      <c r="E177" s="104">
        <f t="shared" si="32"/>
        <v>79799422.610000014</v>
      </c>
      <c r="F177" s="93">
        <f t="shared" si="1"/>
        <v>87.298190877116795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6620094.7699999996</v>
      </c>
      <c r="E178" s="247">
        <v>6936568.3099999996</v>
      </c>
      <c r="F178" s="93">
        <f t="shared" si="1"/>
        <v>104.78049863325447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53172964.909999996</v>
      </c>
      <c r="E179" s="247">
        <v>51900367.530000001</v>
      </c>
      <c r="F179" s="93">
        <f t="shared" si="1"/>
        <v>97.606683429908443</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261205.99</v>
      </c>
      <c r="E180" s="104">
        <f t="shared" si="33"/>
        <v>92087.45</v>
      </c>
      <c r="F180" s="93">
        <f t="shared" si="1"/>
        <v>35.254723676130091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158240.15</v>
      </c>
      <c r="E182" s="247">
        <v>50734.57</v>
      </c>
      <c r="F182" s="93">
        <f t="shared" si="1"/>
        <v>32.061755502633183</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102965.84</v>
      </c>
      <c r="E183" s="247">
        <v>41352.879999999997</v>
      </c>
      <c r="F183" s="93">
        <f t="shared" si="1"/>
        <v>40.161746847303917</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12820539.550000001</v>
      </c>
      <c r="E184" s="247">
        <v>8723969.2699999996</v>
      </c>
      <c r="F184" s="93">
        <f t="shared" si="1"/>
        <v>68.046818435188243</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6667357.1500000004</v>
      </c>
      <c r="E186" s="247">
        <v>1544663.16</v>
      </c>
      <c r="F186" s="93">
        <f t="shared" si="1"/>
        <v>23.167547879147286</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2415031.8199999998</v>
      </c>
      <c r="E187" s="247">
        <v>1619234.63</v>
      </c>
      <c r="F187" s="93">
        <f t="shared" si="1"/>
        <v>67.04816957649858</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9452973.4299999997</v>
      </c>
      <c r="E188" s="247">
        <v>8982532.2599999998</v>
      </c>
      <c r="F188" s="93">
        <f t="shared" si="1"/>
        <v>95.023352456413278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23194399.68</v>
      </c>
      <c r="E189" s="247">
        <v>28995993.800000001</v>
      </c>
      <c r="F189" s="93">
        <f t="shared" si="1"/>
        <v>125.01290915066269</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323153330.07999998</v>
      </c>
      <c r="E206" s="104">
        <f t="shared" si="37"/>
        <v>234563108.99999997</v>
      </c>
      <c r="F206" s="93">
        <f t="shared" si="1"/>
        <v>72.585700708060614</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273199783.06</v>
      </c>
      <c r="E207" s="104">
        <f t="shared" si="38"/>
        <v>234563108.99999997</v>
      </c>
      <c r="F207" s="93">
        <f t="shared" si="1"/>
        <v>85.857721544561159</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9025608.5399999991</v>
      </c>
      <c r="E208" s="247">
        <v>8577624.1699999999</v>
      </c>
      <c r="F208" s="93">
        <f t="shared" si="1"/>
        <v>95.036518944793514</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260.64999999999998</v>
      </c>
      <c r="E211" s="247"/>
      <c r="F211" s="93">
        <f t="shared" si="1"/>
        <v>0</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187317010.53999999</v>
      </c>
      <c r="E212" s="247">
        <v>193043372.59999999</v>
      </c>
      <c r="F212" s="93">
        <f t="shared" si="1"/>
        <v>103.05704326771603</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40065853.460000001</v>
      </c>
      <c r="E214" s="247">
        <v>32942112.23</v>
      </c>
      <c r="F214" s="93">
        <f t="shared" si="1"/>
        <v>82.219918921452575</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36791049.869999997</v>
      </c>
      <c r="E217" s="247"/>
      <c r="F217" s="93">
        <f t="shared" si="1"/>
        <v>0</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49953547.020000003</v>
      </c>
      <c r="E224" s="104">
        <f t="shared" si="39"/>
        <v>0</v>
      </c>
      <c r="F224" s="93">
        <f t="shared" si="1"/>
        <v>0</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49953547.020000003</v>
      </c>
      <c r="E225" s="247"/>
      <c r="F225" s="93">
        <f t="shared" si="1"/>
        <v>0</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3842.93</v>
      </c>
      <c r="E234" s="104">
        <f t="shared" si="40"/>
        <v>69.17</v>
      </c>
      <c r="F234" s="93">
        <f t="shared" si="1"/>
        <v>1.7999287002365385</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3842.93</v>
      </c>
      <c r="E236" s="247">
        <v>69.17</v>
      </c>
      <c r="F236" s="93">
        <f t="shared" si="1"/>
        <v>1.7999287002365385</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2428312630.7099996</v>
      </c>
      <c r="E237" s="104">
        <f t="shared" si="41"/>
        <v>2717206205.8400002</v>
      </c>
      <c r="F237" s="93">
        <f t="shared" si="1"/>
        <v>111.8968855771068</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2430739350.3099999</v>
      </c>
      <c r="E238" s="104">
        <f t="shared" si="42"/>
        <v>2588452895.3800001</v>
      </c>
      <c r="F238" s="93">
        <f t="shared" si="1"/>
        <v>106.48829521971932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2753937368.1599998</v>
      </c>
      <c r="E239" s="104">
        <f t="shared" si="43"/>
        <v>2823060692.1500001</v>
      </c>
      <c r="F239" s="93">
        <f t="shared" si="1"/>
        <v>102.50998170071617</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2621983239.3899999</v>
      </c>
      <c r="E240" s="247">
        <v>2691106563.3800001</v>
      </c>
      <c r="F240" s="93">
        <f t="shared" si="1"/>
        <v>102.63629923149628</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131954128.77</v>
      </c>
      <c r="E241" s="247">
        <v>131954128.77</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323198017.85000002</v>
      </c>
      <c r="E242" s="104">
        <f t="shared" si="44"/>
        <v>234607796.77000001</v>
      </c>
      <c r="F242" s="93">
        <f t="shared" si="1"/>
        <v>72.589491213675771</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323198017.85000002</v>
      </c>
      <c r="E243" s="247">
        <v>234607796.77000001</v>
      </c>
      <c r="F243" s="93">
        <f t="shared" si="1"/>
        <v>72.589491213675771</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-66103200.24000001</v>
      </c>
      <c r="E245" s="104">
        <f t="shared" si="45"/>
        <v>61440644.940000057</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1030544804.9000001</v>
      </c>
      <c r="E246" s="104">
        <f t="shared" si="46"/>
        <v>1272926041.25</v>
      </c>
      <c r="F246" s="93">
        <f t="shared" si="1"/>
        <v>123.51971842442305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779375487.72000003</v>
      </c>
      <c r="E247" s="247">
        <v>1082057204.1199999</v>
      </c>
      <c r="F247" s="93">
        <f t="shared" si="1"/>
        <v>138.83644291732483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251169317.18000001</v>
      </c>
      <c r="E249" s="247">
        <v>190868837.13</v>
      </c>
      <c r="F249" s="93">
        <f t="shared" si="1"/>
        <v>75.992099382590666</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1096648005.1400001</v>
      </c>
      <c r="E250" s="104">
        <f t="shared" si="47"/>
        <v>1211485396.3099999</v>
      </c>
      <c r="F250" s="93">
        <f t="shared" si="1"/>
        <v>110.47167282772192</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1096648005.1400001</v>
      </c>
      <c r="E252" s="247">
        <v>1211485396.3099999</v>
      </c>
      <c r="F252" s="93">
        <f t="shared" si="1"/>
        <v>110.47167282772192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60889322.32</v>
      </c>
      <c r="E255" s="247">
        <v>62514136.799999997</v>
      </c>
      <c r="F255" s="93">
        <f t="shared" si="1"/>
        <v>102.66847193907149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2787158.32</v>
      </c>
      <c r="E256" s="247">
        <v>4798528.72</v>
      </c>
      <c r="F256" s="93">
        <f t="shared" si="1"/>
        <v>172.16563140912641</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1081366051.04</v>
      </c>
      <c r="E259" s="104">
        <f t="shared" si="49"/>
        <v>438407632.37</v>
      </c>
      <c r="F259" s="93">
        <f t="shared" si="1"/>
        <v>40.542019230986867</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1081366051.04</v>
      </c>
      <c r="E260" s="248">
        <v>438407632.37</v>
      </c>
      <c r="F260" s="97">
        <f t="shared" si="1"/>
        <v>40.542019230986867</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1175951.49</v>
      </c>
      <c r="E262" s="247">
        <v>1083852.3</v>
      </c>
      <c r="F262" s="93">
        <f t="shared" ref="F262:F322" si="50">IF(D262&gt;0,IF(E262/D262&gt;=100,"&gt;&gt;100",E262/D262*100),"-")</f>
        <v>92.168113159157613</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201291.43</v>
      </c>
      <c r="E263" s="247">
        <v>172218.65</v>
      </c>
      <c r="F263" s="93">
        <f t="shared" si="50"/>
        <v>85.556871447532572</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253242092.41</v>
      </c>
      <c r="E264" s="247">
        <v>224469024.09999999</v>
      </c>
      <c r="F264" s="93">
        <f t="shared" si="50"/>
        <v>88.638117764634373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19102640.210000001</v>
      </c>
      <c r="E266" s="247">
        <v>19462318.510000002</v>
      </c>
      <c r="F266" s="93">
        <f t="shared" si="50"/>
        <v>101.88287218963437</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1207491.6100000001</v>
      </c>
      <c r="E267" s="247">
        <v>2258670.5</v>
      </c>
      <c r="F267" s="93">
        <f t="shared" si="50"/>
        <v>187.05475725831334</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206592.37</v>
      </c>
      <c r="E268" s="247">
        <v>236036.55</v>
      </c>
      <c r="F268" s="93">
        <f t="shared" si="50"/>
        <v>114.25230757554115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1018749.36</v>
      </c>
      <c r="E269" s="247">
        <v>1060399.03</v>
      </c>
      <c r="F269" s="93">
        <f t="shared" si="50"/>
        <v>104.08831373400812</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50013.21</v>
      </c>
      <c r="E271" s="247">
        <v>50297.37</v>
      </c>
      <c r="F271" s="93">
        <f t="shared" si="50"/>
        <v>100.5681698895152</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2155741.9</v>
      </c>
      <c r="E273" s="247">
        <v>4892989.6900000004</v>
      </c>
      <c r="F273" s="93">
        <f t="shared" si="50"/>
        <v>226.97474544610375</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36006481.130000003</v>
      </c>
      <c r="E287" s="247">
        <v>693086.55</v>
      </c>
      <c r="F287" s="93">
        <f t="shared" si="50"/>
        <v>1.9248938753488236</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55403686.490000002</v>
      </c>
      <c r="E288" s="247">
        <v>79106336.060000002</v>
      </c>
      <c r="F288" s="93">
        <f t="shared" si="50"/>
        <v>142.78171918086747</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9068752.7699999996</v>
      </c>
      <c r="E289" s="247">
        <v>170220.44</v>
      </c>
      <c r="F289" s="93">
        <f t="shared" si="50"/>
        <v>1.8769994542479957</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14125646.91</v>
      </c>
      <c r="E290" s="247">
        <v>28825773.359999999</v>
      </c>
      <c r="F290" s="93">
        <f t="shared" si="50"/>
        <v>204.06692552674036</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323153330.07999998</v>
      </c>
      <c r="E294" s="247">
        <v>234563109</v>
      </c>
      <c r="F294" s="93">
        <f t="shared" si="50"/>
        <v>72.585700708060614</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1280147.1499999999</v>
      </c>
      <c r="E297" s="247">
        <v>2089312.29</v>
      </c>
      <c r="F297" s="93">
        <f t="shared" si="50"/>
        <v>163.20876002418942</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1906081.38</v>
      </c>
      <c r="E298" s="247">
        <v>1642407.66</v>
      </c>
      <c r="F298" s="93">
        <f t="shared" si="50"/>
        <v>86.166712357265681</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1153027.46</v>
      </c>
      <c r="E299" s="247"/>
      <c r="F299" s="93">
        <f t="shared" si="50"/>
        <v>0</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40065853.460000001</v>
      </c>
      <c r="E313" s="247">
        <v>32942112.23</v>
      </c>
      <c r="F313" s="93">
        <f t="shared" si="50"/>
        <v>82.219918921452575</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 workbookViewId="0">
      <selection activeCell="D8" sqref="D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2" width="14.42578125" style="64" customWidth="1"/>
    <col min="33"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121583876.06999999</v>
      </c>
      <c r="E5" s="79">
        <f t="shared" si="0"/>
        <v>152653884.13000003</v>
      </c>
      <c r="F5" s="80">
        <f t="shared" ref="F5:F141" si="1">IF(D5&gt;0,IF(E5/D5&gt;=100,"&gt;&gt;100",E5/D5*100),"-")</f>
        <v>125.55438193310434</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117784346.06999999</v>
      </c>
      <c r="E6" s="81">
        <f t="shared" si="2"/>
        <v>148655213.54000002</v>
      </c>
      <c r="F6" s="63">
        <f t="shared" si="1"/>
        <v>126.20965221613854</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117300766.66</v>
      </c>
      <c r="E7" s="249">
        <v>138920146.83000001</v>
      </c>
      <c r="F7" s="63">
        <f t="shared" si="1"/>
        <v>118.43072367349863</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483579.41</v>
      </c>
      <c r="E9" s="249">
        <v>9735066.7100000009</v>
      </c>
      <c r="F9" s="63">
        <f t="shared" si="1"/>
        <v>2013.1268016560095</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734503.64</v>
      </c>
      <c r="E18" s="249">
        <v>11115.53</v>
      </c>
      <c r="F18" s="63">
        <f t="shared" si="1"/>
        <v>1.513338994480681</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3799.54</v>
      </c>
      <c r="E19" s="249">
        <v>126113.67</v>
      </c>
      <c r="F19" s="63">
        <f t="shared" si="1"/>
        <v>3319.182585260321</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3061226.82</v>
      </c>
      <c r="E20" s="249">
        <v>3861441.39</v>
      </c>
      <c r="F20" s="63">
        <f t="shared" si="1"/>
        <v>126.14032272198637</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3319537.9699999997</v>
      </c>
      <c r="E28" s="81">
        <f t="shared" si="6"/>
        <v>4564409.2699999996</v>
      </c>
      <c r="F28" s="63">
        <f t="shared" si="1"/>
        <v>137.50134239314033</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1875900.19</v>
      </c>
      <c r="E30" s="249">
        <v>2155420.75</v>
      </c>
      <c r="F30" s="63">
        <f t="shared" si="1"/>
        <v>114.90060939756074</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2034.39</v>
      </c>
      <c r="E31" s="249"/>
      <c r="F31" s="63">
        <f t="shared" si="1"/>
        <v>0</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1441603.39</v>
      </c>
      <c r="E34" s="249">
        <v>2408988.52</v>
      </c>
      <c r="F34" s="63">
        <f t="shared" si="1"/>
        <v>167.10480404738783</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156126662.72999999</v>
      </c>
      <c r="E35" s="81">
        <f t="shared" si="7"/>
        <v>180098579.77999997</v>
      </c>
      <c r="F35" s="63">
        <f t="shared" si="1"/>
        <v>115.35414683874731</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2561488.85</v>
      </c>
      <c r="E39" s="81">
        <f t="shared" si="9"/>
        <v>2759969.39</v>
      </c>
      <c r="F39" s="63">
        <f t="shared" si="1"/>
        <v>107.74863962417795</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646012.49</v>
      </c>
      <c r="E40" s="249">
        <v>1236191.23</v>
      </c>
      <c r="F40" s="63">
        <f t="shared" si="1"/>
        <v>191.35717174756172</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1843950.36</v>
      </c>
      <c r="E41" s="249">
        <v>1394242.42</v>
      </c>
      <c r="F41" s="63">
        <f t="shared" si="1"/>
        <v>75.611711152571374</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71526</v>
      </c>
      <c r="E42" s="249">
        <v>129535.74</v>
      </c>
      <c r="F42" s="63">
        <f t="shared" si="1"/>
        <v>181.10301149232447</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469405.99</v>
      </c>
      <c r="E43" s="81">
        <f t="shared" si="10"/>
        <v>730586.78</v>
      </c>
      <c r="F43" s="63">
        <f t="shared" si="1"/>
        <v>155.64070241199948</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469405.99</v>
      </c>
      <c r="E49" s="249">
        <v>730586.78</v>
      </c>
      <c r="F49" s="63">
        <f t="shared" si="1"/>
        <v>155.64070241199948</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139989048.13999999</v>
      </c>
      <c r="E54" s="81">
        <f t="shared" si="12"/>
        <v>160291261.06</v>
      </c>
      <c r="F54" s="63">
        <f t="shared" si="1"/>
        <v>114.50271516932969</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139893487.72</v>
      </c>
      <c r="E55" s="249">
        <v>160195693.06</v>
      </c>
      <c r="F55" s="63">
        <f t="shared" si="1"/>
        <v>114.51261647049313</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95560.42</v>
      </c>
      <c r="E59" s="249">
        <v>95568</v>
      </c>
      <c r="F59" s="63">
        <f t="shared" si="1"/>
        <v>100.00793215433754</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596415.34000000008</v>
      </c>
      <c r="E61" s="81">
        <f t="shared" si="13"/>
        <v>3144079.89</v>
      </c>
      <c r="F61" s="63">
        <f t="shared" si="1"/>
        <v>527.16281408858458</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588120.16</v>
      </c>
      <c r="E64" s="249">
        <v>3140767.39</v>
      </c>
      <c r="F64" s="63">
        <f t="shared" si="1"/>
        <v>534.03498189893708</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8295.18</v>
      </c>
      <c r="E65" s="249">
        <v>3312.5</v>
      </c>
      <c r="F65" s="63">
        <f t="shared" si="1"/>
        <v>39.932828461829637</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6343530.3499999996</v>
      </c>
      <c r="E66" s="81">
        <f t="shared" si="14"/>
        <v>3904034.69</v>
      </c>
      <c r="F66" s="63">
        <f t="shared" si="1"/>
        <v>61.543564460127477</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6343530.3499999996</v>
      </c>
      <c r="E69" s="249">
        <v>3904034.69</v>
      </c>
      <c r="F69" s="63">
        <f t="shared" si="1"/>
        <v>61.543564460127477</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6166774.0599999996</v>
      </c>
      <c r="E74" s="249">
        <v>9268647.9700000007</v>
      </c>
      <c r="F74" s="63">
        <f t="shared" si="1"/>
        <v>150.29978202249882</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35435361.410000004</v>
      </c>
      <c r="E75" s="81">
        <f t="shared" si="15"/>
        <v>92959018.799999997</v>
      </c>
      <c r="F75" s="63">
        <f t="shared" si="1"/>
        <v>262.33405022861314</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3999487.62</v>
      </c>
      <c r="E76" s="249">
        <v>6920483.0800000001</v>
      </c>
      <c r="F76" s="63">
        <f t="shared" si="1"/>
        <v>173.03424182120608</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28096562.870000001</v>
      </c>
      <c r="E77" s="249">
        <v>44065022.060000002</v>
      </c>
      <c r="F77" s="63">
        <f t="shared" si="1"/>
        <v>156.83420873892823</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438837.13</v>
      </c>
      <c r="E80" s="249">
        <v>314995.18</v>
      </c>
      <c r="F80" s="63">
        <f t="shared" si="1"/>
        <v>71.779518747650187</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2900473.79</v>
      </c>
      <c r="E81" s="249">
        <v>41658518.479999997</v>
      </c>
      <c r="F81" s="63">
        <f t="shared" si="1"/>
        <v>1436.2659860477484</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156630365.99000001</v>
      </c>
      <c r="E82" s="81">
        <f t="shared" si="16"/>
        <v>233896804.11000001</v>
      </c>
      <c r="F82" s="63">
        <f t="shared" si="1"/>
        <v>149.33043323472347</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37398091.869999997</v>
      </c>
      <c r="E84" s="249">
        <v>42082247.439999998</v>
      </c>
      <c r="F84" s="63">
        <f t="shared" si="1"/>
        <v>112.52511915924121</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22457722.940000001</v>
      </c>
      <c r="E86" s="249">
        <v>19825931.329999998</v>
      </c>
      <c r="F86" s="63">
        <f t="shared" si="1"/>
        <v>88.281128870316351</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96774551.180000007</v>
      </c>
      <c r="E88" s="249">
        <v>171988625.34</v>
      </c>
      <c r="F88" s="63">
        <f t="shared" si="1"/>
        <v>177.72092274559077</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14344393.530000001</v>
      </c>
      <c r="E89" s="81">
        <f t="shared" si="17"/>
        <v>15797173.83</v>
      </c>
      <c r="F89" s="63">
        <f t="shared" si="1"/>
        <v>110.1278614321452</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29326.29</v>
      </c>
      <c r="E99" s="81">
        <f t="shared" si="20"/>
        <v>29637.58</v>
      </c>
      <c r="F99" s="63">
        <f t="shared" si="1"/>
        <v>101.06147078270044</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29326.29</v>
      </c>
      <c r="E102" s="249">
        <v>29637.58</v>
      </c>
      <c r="F102" s="63">
        <f t="shared" si="1"/>
        <v>101.06147078270044</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7289565.8300000001</v>
      </c>
      <c r="E104" s="249">
        <v>6554692.1799999997</v>
      </c>
      <c r="F104" s="63">
        <f t="shared" si="1"/>
        <v>89.918828265798098</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7025501.4100000001</v>
      </c>
      <c r="E106" s="249">
        <v>9212844.0700000003</v>
      </c>
      <c r="F106" s="63">
        <f t="shared" si="1"/>
        <v>131.13432810484628</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49455044.849999994</v>
      </c>
      <c r="E107" s="81">
        <f t="shared" si="21"/>
        <v>50367184.420000002</v>
      </c>
      <c r="F107" s="63">
        <f t="shared" si="1"/>
        <v>101.84438124111823</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30480334.050000001</v>
      </c>
      <c r="E108" s="249">
        <v>33139391.780000001</v>
      </c>
      <c r="F108" s="63">
        <f t="shared" si="1"/>
        <v>108.72384707345424</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15240644.859999999</v>
      </c>
      <c r="E109" s="249">
        <v>14858022.83</v>
      </c>
      <c r="F109" s="63">
        <f t="shared" si="1"/>
        <v>97.489462988510326</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1090377.3999999999</v>
      </c>
      <c r="E111" s="249">
        <v>1116209.68</v>
      </c>
      <c r="F111" s="63">
        <f t="shared" si="1"/>
        <v>102.36911366651584</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2643688.54</v>
      </c>
      <c r="E113" s="249">
        <v>1253560.1299999999</v>
      </c>
      <c r="F113" s="63">
        <f t="shared" si="1"/>
        <v>47.417088323119934</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123418006.79000002</v>
      </c>
      <c r="E114" s="81">
        <f t="shared" si="22"/>
        <v>102628764.73</v>
      </c>
      <c r="F114" s="63">
        <f t="shared" si="1"/>
        <v>83.155422291518903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65766638.290000007</v>
      </c>
      <c r="E115" s="81">
        <f t="shared" si="23"/>
        <v>52028685.730000004</v>
      </c>
      <c r="F115" s="63">
        <f t="shared" si="1"/>
        <v>79.111061600226435</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17322113.73</v>
      </c>
      <c r="E116" s="249">
        <v>28602655.73</v>
      </c>
      <c r="F116" s="63">
        <f t="shared" si="1"/>
        <v>165.12220261239446</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48444524.560000002</v>
      </c>
      <c r="E117" s="249">
        <v>23426030</v>
      </c>
      <c r="F117" s="63">
        <f t="shared" si="1"/>
        <v>48.35640397499651</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15491051.310000001</v>
      </c>
      <c r="E118" s="81">
        <f t="shared" si="24"/>
        <v>9101650.6500000004</v>
      </c>
      <c r="F118" s="63">
        <f t="shared" si="1"/>
        <v>58.754247648283076</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15491051.310000001</v>
      </c>
      <c r="E120" s="249">
        <v>9101650.6500000004</v>
      </c>
      <c r="F120" s="63">
        <f t="shared" si="1"/>
        <v>58.754247648283076</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2893993.31</v>
      </c>
      <c r="E125" s="249">
        <v>3089998.74</v>
      </c>
      <c r="F125" s="63">
        <f t="shared" si="1"/>
        <v>106.77283632006737</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39266323.880000003</v>
      </c>
      <c r="E128" s="249">
        <v>38408429.609999999</v>
      </c>
      <c r="F128" s="63">
        <f t="shared" si="1"/>
        <v>97.815190765955649</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107354345.81</v>
      </c>
      <c r="E129" s="81">
        <f t="shared" si="26"/>
        <v>84590870.859999999</v>
      </c>
      <c r="F129" s="63">
        <f t="shared" si="1"/>
        <v>78.795944609184517</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5579810.3600000003</v>
      </c>
      <c r="E130" s="81">
        <f t="shared" si="27"/>
        <v>5157991.88</v>
      </c>
      <c r="F130" s="63">
        <f t="shared" si="1"/>
        <v>92.440272109892987</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5579810.3600000003</v>
      </c>
      <c r="E132" s="249">
        <v>5157991.88</v>
      </c>
      <c r="F132" s="63">
        <f t="shared" si="1"/>
        <v>92.440272109892987</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9036915.2200000007</v>
      </c>
      <c r="E133" s="249">
        <v>17338582.93</v>
      </c>
      <c r="F133" s="63">
        <f t="shared" si="1"/>
        <v>191.86395476663549</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79716776.670000002</v>
      </c>
      <c r="E135" s="249">
        <v>56518026.189999998</v>
      </c>
      <c r="F135" s="63">
        <f t="shared" si="1"/>
        <v>70.898534224439558</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574052.68999999994</v>
      </c>
      <c r="E138" s="249">
        <v>597786.71</v>
      </c>
      <c r="F138" s="63">
        <f t="shared" si="1"/>
        <v>104.13446716885866</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12446790.869999999</v>
      </c>
      <c r="E140" s="249">
        <v>4978483.1500000004</v>
      </c>
      <c r="F140" s="63">
        <f t="shared" si="1"/>
        <v>39.99812644076345</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767667595.1500001</v>
      </c>
      <c r="E141" s="106">
        <f t="shared" si="28"/>
        <v>917556689.93000007</v>
      </c>
      <c r="F141" s="82">
        <f t="shared" si="1"/>
        <v>119.52526011609388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37" sqref="E3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107447159.52</v>
      </c>
      <c r="E5" s="107">
        <f t="shared" si="0"/>
        <v>41182128.370000005</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444406.91</v>
      </c>
      <c r="E6" s="108">
        <f t="shared" si="1"/>
        <v>4019250.67</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400193.41</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v>18221.66</v>
      </c>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v>381971.75</v>
      </c>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44213.5</v>
      </c>
      <c r="E14" s="81">
        <f>SUM(E15:E21)</f>
        <v>4019250.67</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v>40669.42</v>
      </c>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v>3544.08</v>
      </c>
      <c r="E19" s="250">
        <v>4019250.67</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107002752.61</v>
      </c>
      <c r="E22" s="108">
        <f t="shared" si="3"/>
        <v>37162877.700000003</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107002752.61</v>
      </c>
      <c r="E23" s="108">
        <f t="shared" si="4"/>
        <v>9535806.2100000009</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v>9684993.0800000001</v>
      </c>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v>97018836.359999999</v>
      </c>
      <c r="E25" s="250">
        <v>464572.63</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v>1331.09</v>
      </c>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v>297452.08</v>
      </c>
      <c r="E28" s="250">
        <v>4584706.66</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v>140</v>
      </c>
      <c r="E29" s="250">
        <v>4486526.92</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27627071.489999998</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v>27627071.489999998</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9" workbookViewId="0">
      <selection activeCell="D58" sqref="D58"/>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437757898.33999997</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1127228912.8700001</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v>184121093.78</v>
      </c>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741221809.41000009</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84156807.069999993</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307270299.23000002</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7183955.6600000001</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146308111.13</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68224282.519999996</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v>60326859.859999999</v>
      </c>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67751493.939999998</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111597109.66</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90288900.020000011</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v>90242447.040000007</v>
      </c>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v>46452.98</v>
      </c>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1221628285.8</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v>218369376.44999999</v>
      </c>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750888741.89999998</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83824243.219999999</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308032302.41000003</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7352113.6299999999</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v>150115833.94999999</v>
      </c>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73317945.670000002</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v>61279880.649999999</v>
      </c>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66966422.369999997</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110282096.16</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142088071.29000002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92088071.290000007</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v>50000000</v>
      </c>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343358525.41000009</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863306.99</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24456.89</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v>17948.96</v>
      </c>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v>2.5</v>
      </c>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v>6505.43</v>
      </c>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668629.66</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558980.10000000009</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504004.57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38432</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16543.53</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3927.48</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v>3847.94</v>
      </c>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79.540000000000006</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84501.84</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v>83661.83</v>
      </c>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280.01</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v>560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21220.240000000002</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v>21220.240000000002</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170220.44</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v>169689.55</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v>530.89</v>
      </c>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342495218.42000002</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v>8162599.0099999998</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75562236.260000005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24207274.149999999</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234563109</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34"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3" width="14.42578125" style="48" customWidth="1"/>
    <col min="24"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7</v>
      </c>
      <c r="G3" s="124">
        <f>IF(RefStr!C12&lt;&gt;"",INT(VALUE(MID(RefStr!C12,1,4))),0)</f>
        <v>2023</v>
      </c>
      <c r="H3" s="128">
        <f>IF(RefStr!C12&lt;&gt;"",INT(VALUE(MID(RefStr!C12,6,2))),0)</f>
        <v>12</v>
      </c>
      <c r="I3" s="129">
        <f>RefStr!C10*1</f>
        <v>22</v>
      </c>
      <c r="J3" s="130" t="str">
        <f>RefStr!H7</f>
        <v>DA</v>
      </c>
      <c r="K3" s="128" t="str">
        <f>RefStr!H9</f>
        <v>DA</v>
      </c>
      <c r="L3" s="128" t="str">
        <f>RefStr!H10</f>
        <v>DA</v>
      </c>
      <c r="M3" s="128" t="str">
        <f>RefStr!H8</f>
        <v>DA</v>
      </c>
      <c r="N3" s="128" t="str">
        <f>RefStr!H11</f>
        <v>DA</v>
      </c>
      <c r="O3" s="131">
        <f>RefStr!C6</f>
        <v>24512</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7</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3224</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1</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Provjera</v>
      </c>
      <c r="C235" s="118" t="s">
        <v>3241</v>
      </c>
      <c r="D235" s="123"/>
      <c r="E235" s="71">
        <f t="shared" si="19"/>
        <v>0</v>
      </c>
      <c r="F235" s="71">
        <f t="shared" si="20"/>
        <v>1</v>
      </c>
      <c r="G235" s="71"/>
      <c r="H235" s="71"/>
      <c r="I235" s="71"/>
      <c r="J235" s="71"/>
      <c r="K235" s="71"/>
      <c r="L235" s="71">
        <f>IF(AND('PR-RAS'!D486&gt;0,'PR-RAS'!D874=0),1,0)</f>
        <v>1</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Provjera</v>
      </c>
      <c r="C257" s="118" t="s">
        <v>3263</v>
      </c>
      <c r="D257" s="123"/>
      <c r="E257" s="71">
        <f t="shared" si="19"/>
        <v>0</v>
      </c>
      <c r="F257" s="71">
        <f t="shared" si="20"/>
        <v>1</v>
      </c>
      <c r="G257" s="71"/>
      <c r="H257" s="71"/>
      <c r="I257" s="71"/>
      <c r="J257" s="71"/>
      <c r="K257" s="71"/>
      <c r="L257" s="71">
        <f>IF(AND('PR-RAS'!D595&gt;0,'PR-RAS'!D942=0),1,0)</f>
        <v>0</v>
      </c>
      <c r="M257" s="71">
        <f>IF(AND('PR-RAS'!E595&gt;0,'PR-RAS'!E942=0),1,0)</f>
        <v>1</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Provjera</v>
      </c>
      <c r="C265" s="118" t="s">
        <v>3271</v>
      </c>
      <c r="D265" s="123"/>
      <c r="E265" s="71">
        <f t="shared" si="19"/>
        <v>0</v>
      </c>
      <c r="F265" s="71">
        <f t="shared" si="20"/>
        <v>1</v>
      </c>
      <c r="G265" s="71"/>
      <c r="H265" s="71"/>
      <c r="I265" s="71"/>
      <c r="J265" s="71"/>
      <c r="K265" s="71"/>
      <c r="L265" s="71">
        <f>IF(AND('PR-RAS'!D608&gt;0,SUM('PR-RAS'!D957:D958)=0),1,0)</f>
        <v>1</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Provjera</v>
      </c>
      <c r="C275" s="119" t="s">
        <v>3281</v>
      </c>
      <c r="D275" s="123"/>
      <c r="E275" s="71">
        <f>MAX(G275:K275)</f>
        <v>0</v>
      </c>
      <c r="F275" s="71">
        <f t="shared" si="20"/>
        <v>1</v>
      </c>
      <c r="G275" s="71">
        <f>IF(AND(OR(MAX('PR-RAS'!D653:E653,'PR-RAS'!D655:E655)&gt;10000,MAX('PR-RAS'!D654:E654,'PR-RAS'!D656:E656)&gt;35000),O3&lt;&gt;174,O3&lt;&gt;713,O3&lt;&gt;1222,O3&lt;&gt;47107),1,0)</f>
        <v>0</v>
      </c>
      <c r="H275" s="71">
        <f>IF(MAX('PR-RAS'!D653:E656)&gt;100000,1,0)</f>
        <v>0</v>
      </c>
      <c r="I275" s="71"/>
      <c r="J275" s="71"/>
      <c r="K275" s="71"/>
      <c r="L275" s="71">
        <f>IF(MAX('PR-RAS'!D653:E656)&gt;1000,1,0)</f>
        <v>1</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Lučić</cp:lastModifiedBy>
  <cp:lastPrinted>2024-02-23T08:02:49Z</cp:lastPrinted>
  <dcterms:created xsi:type="dcterms:W3CDTF">2022-04-01T05:14:30Z</dcterms:created>
  <dcterms:modified xsi:type="dcterms:W3CDTF">2024-02-26T11:00:15Z</dcterms:modified>
</cp:coreProperties>
</file>